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PROJECT SIBER\Ventilator\ventilator_mumu\phase6\4_DATA\"/>
    </mc:Choice>
  </mc:AlternateContent>
  <xr:revisionPtr revIDLastSave="0" documentId="13_ncr:1_{C0864819-A4C8-4820-A643-3528B05A508D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Exsum" sheetId="3" r:id="rId1"/>
    <sheet name="Data Summary (2)" sheetId="4" r:id="rId2"/>
    <sheet name="Format" sheetId="7" r:id="rId3"/>
    <sheet name="MySQL" sheetId="6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Q113" i="7" l="1"/>
  <c r="M113" i="7"/>
  <c r="P113" i="7" s="1"/>
  <c r="J113" i="7"/>
  <c r="K113" i="7" s="1"/>
  <c r="L113" i="7" s="1"/>
  <c r="I113" i="7"/>
  <c r="O113" i="7" s="1"/>
  <c r="N113" i="7" s="1"/>
  <c r="Q112" i="7"/>
  <c r="O112" i="7"/>
  <c r="N112" i="7" s="1"/>
  <c r="M112" i="7"/>
  <c r="P112" i="7" s="1"/>
  <c r="K112" i="7"/>
  <c r="L112" i="7" s="1"/>
  <c r="J112" i="7"/>
  <c r="I112" i="7"/>
  <c r="Q111" i="7"/>
  <c r="O111" i="7"/>
  <c r="N111" i="7" s="1"/>
  <c r="J111" i="7"/>
  <c r="K111" i="7" s="1"/>
  <c r="L111" i="7" s="1"/>
  <c r="I111" i="7"/>
  <c r="Q110" i="7"/>
  <c r="M110" i="7"/>
  <c r="P110" i="7" s="1"/>
  <c r="J110" i="7"/>
  <c r="K110" i="7" s="1"/>
  <c r="L110" i="7" s="1"/>
  <c r="I110" i="7"/>
  <c r="O110" i="7" s="1"/>
  <c r="N110" i="7" s="1"/>
  <c r="Q109" i="7"/>
  <c r="O109" i="7"/>
  <c r="N109" i="7" s="1"/>
  <c r="J109" i="7"/>
  <c r="K109" i="7" s="1"/>
  <c r="L109" i="7" s="1"/>
  <c r="I109" i="7"/>
  <c r="Q108" i="7"/>
  <c r="M108" i="7"/>
  <c r="P108" i="7" s="1"/>
  <c r="I108" i="7"/>
  <c r="Q107" i="7"/>
  <c r="J107" i="7"/>
  <c r="K107" i="7" s="1"/>
  <c r="L107" i="7" s="1"/>
  <c r="I107" i="7"/>
  <c r="O107" i="7" s="1"/>
  <c r="N107" i="7" s="1"/>
  <c r="Q106" i="7"/>
  <c r="O106" i="7"/>
  <c r="N106" i="7" s="1"/>
  <c r="J106" i="7"/>
  <c r="K106" i="7" s="1"/>
  <c r="L106" i="7" s="1"/>
  <c r="I106" i="7"/>
  <c r="Q105" i="7"/>
  <c r="J105" i="7"/>
  <c r="K105" i="7" s="1"/>
  <c r="L105" i="7" s="1"/>
  <c r="I105" i="7"/>
  <c r="O105" i="7" s="1"/>
  <c r="N105" i="7" s="1"/>
  <c r="Q104" i="7"/>
  <c r="O104" i="7"/>
  <c r="N104" i="7" s="1"/>
  <c r="M104" i="7"/>
  <c r="P104" i="7" s="1"/>
  <c r="J104" i="7"/>
  <c r="K104" i="7" s="1"/>
  <c r="L104" i="7" s="1"/>
  <c r="I104" i="7"/>
  <c r="Q103" i="7"/>
  <c r="M103" i="7"/>
  <c r="P103" i="7" s="1"/>
  <c r="I103" i="7"/>
  <c r="Q102" i="7"/>
  <c r="J102" i="7"/>
  <c r="K102" i="7" s="1"/>
  <c r="L102" i="7" s="1"/>
  <c r="I102" i="7"/>
  <c r="O102" i="7" s="1"/>
  <c r="N102" i="7" s="1"/>
  <c r="Q101" i="7"/>
  <c r="P101" i="7"/>
  <c r="O101" i="7"/>
  <c r="N101" i="7" s="1"/>
  <c r="M101" i="7"/>
  <c r="I101" i="7"/>
  <c r="J101" i="7" s="1"/>
  <c r="K101" i="7" s="1"/>
  <c r="L101" i="7" s="1"/>
  <c r="Q100" i="7"/>
  <c r="I100" i="7"/>
  <c r="Q99" i="7"/>
  <c r="O99" i="7"/>
  <c r="N99" i="7" s="1"/>
  <c r="M99" i="7"/>
  <c r="P99" i="7" s="1"/>
  <c r="J99" i="7"/>
  <c r="K99" i="7" s="1"/>
  <c r="L99" i="7" s="1"/>
  <c r="I99" i="7"/>
  <c r="Q98" i="7"/>
  <c r="O98" i="7"/>
  <c r="N98" i="7" s="1"/>
  <c r="I98" i="7"/>
  <c r="J98" i="7" s="1"/>
  <c r="K98" i="7" s="1"/>
  <c r="L98" i="7" s="1"/>
  <c r="Q97" i="7"/>
  <c r="J97" i="7"/>
  <c r="K97" i="7" s="1"/>
  <c r="L97" i="7" s="1"/>
  <c r="I97" i="7"/>
  <c r="O97" i="7" s="1"/>
  <c r="N97" i="7" s="1"/>
  <c r="Q96" i="7"/>
  <c r="O96" i="7"/>
  <c r="N96" i="7" s="1"/>
  <c r="L96" i="7"/>
  <c r="I96" i="7"/>
  <c r="J96" i="7" s="1"/>
  <c r="K96" i="7" s="1"/>
  <c r="Q95" i="7"/>
  <c r="M95" i="7"/>
  <c r="P95" i="7" s="1"/>
  <c r="J95" i="7"/>
  <c r="K95" i="7" s="1"/>
  <c r="L95" i="7" s="1"/>
  <c r="I95" i="7"/>
  <c r="O95" i="7" s="1"/>
  <c r="N95" i="7" s="1"/>
  <c r="Q94" i="7"/>
  <c r="O94" i="7"/>
  <c r="N94" i="7" s="1"/>
  <c r="M94" i="7"/>
  <c r="P94" i="7" s="1"/>
  <c r="J94" i="7"/>
  <c r="K94" i="7" s="1"/>
  <c r="L94" i="7" s="1"/>
  <c r="I94" i="7"/>
  <c r="Q93" i="7"/>
  <c r="O93" i="7"/>
  <c r="N93" i="7" s="1"/>
  <c r="I93" i="7"/>
  <c r="J93" i="7" s="1"/>
  <c r="K93" i="7" s="1"/>
  <c r="L93" i="7" s="1"/>
  <c r="Q92" i="7"/>
  <c r="M92" i="7"/>
  <c r="P92" i="7" s="1"/>
  <c r="J92" i="7"/>
  <c r="K92" i="7" s="1"/>
  <c r="L92" i="7" s="1"/>
  <c r="I92" i="7"/>
  <c r="O92" i="7" s="1"/>
  <c r="N92" i="7" s="1"/>
  <c r="Q91" i="7"/>
  <c r="O91" i="7"/>
  <c r="N91" i="7" s="1"/>
  <c r="J91" i="7"/>
  <c r="K91" i="7" s="1"/>
  <c r="L91" i="7" s="1"/>
  <c r="I91" i="7"/>
  <c r="Q90" i="7"/>
  <c r="M90" i="7"/>
  <c r="P90" i="7" s="1"/>
  <c r="I90" i="7"/>
  <c r="Q89" i="7"/>
  <c r="J89" i="7"/>
  <c r="K89" i="7" s="1"/>
  <c r="L89" i="7" s="1"/>
  <c r="I89" i="7"/>
  <c r="O89" i="7" s="1"/>
  <c r="N89" i="7" s="1"/>
  <c r="Q88" i="7"/>
  <c r="O88" i="7"/>
  <c r="N88" i="7" s="1"/>
  <c r="I88" i="7"/>
  <c r="J88" i="7" s="1"/>
  <c r="K88" i="7" s="1"/>
  <c r="L88" i="7" s="1"/>
  <c r="C88" i="7"/>
  <c r="Q87" i="7"/>
  <c r="M87" i="7"/>
  <c r="P87" i="7" s="1"/>
  <c r="J87" i="7"/>
  <c r="K87" i="7" s="1"/>
  <c r="L87" i="7" s="1"/>
  <c r="I87" i="7"/>
  <c r="O87" i="7" s="1"/>
  <c r="N87" i="7" s="1"/>
  <c r="Q85" i="7"/>
  <c r="O85" i="7"/>
  <c r="N85" i="7" s="1"/>
  <c r="M85" i="7"/>
  <c r="P85" i="7" s="1"/>
  <c r="J85" i="7"/>
  <c r="K85" i="7" s="1"/>
  <c r="L85" i="7" s="1"/>
  <c r="I85" i="7"/>
  <c r="Q84" i="7"/>
  <c r="P84" i="7"/>
  <c r="O84" i="7"/>
  <c r="N84" i="7" s="1"/>
  <c r="M84" i="7"/>
  <c r="K84" i="7"/>
  <c r="L84" i="7" s="1"/>
  <c r="J84" i="7"/>
  <c r="I84" i="7"/>
  <c r="Q83" i="7"/>
  <c r="I83" i="7"/>
  <c r="Q82" i="7"/>
  <c r="O82" i="7"/>
  <c r="N82" i="7" s="1"/>
  <c r="M82" i="7"/>
  <c r="P82" i="7" s="1"/>
  <c r="K82" i="7"/>
  <c r="L82" i="7" s="1"/>
  <c r="J82" i="7"/>
  <c r="I82" i="7"/>
  <c r="Q81" i="7"/>
  <c r="O81" i="7"/>
  <c r="N81" i="7" s="1"/>
  <c r="J81" i="7"/>
  <c r="K81" i="7" s="1"/>
  <c r="L81" i="7" s="1"/>
  <c r="I81" i="7"/>
  <c r="Q80" i="7"/>
  <c r="N80" i="7"/>
  <c r="M80" i="7"/>
  <c r="P80" i="7" s="1"/>
  <c r="I80" i="7"/>
  <c r="O80" i="7" s="1"/>
  <c r="Q79" i="7"/>
  <c r="O79" i="7"/>
  <c r="N79" i="7" s="1"/>
  <c r="J79" i="7"/>
  <c r="K79" i="7" s="1"/>
  <c r="L79" i="7" s="1"/>
  <c r="I79" i="7"/>
  <c r="Q78" i="7"/>
  <c r="I78" i="7"/>
  <c r="Q77" i="7"/>
  <c r="O77" i="7"/>
  <c r="N77" i="7" s="1"/>
  <c r="J77" i="7"/>
  <c r="K77" i="7" s="1"/>
  <c r="L77" i="7" s="1"/>
  <c r="I77" i="7"/>
  <c r="Q76" i="7"/>
  <c r="M76" i="7"/>
  <c r="P76" i="7" s="1"/>
  <c r="I76" i="7"/>
  <c r="Q75" i="7"/>
  <c r="N75" i="7"/>
  <c r="M75" i="7"/>
  <c r="P75" i="7" s="1"/>
  <c r="I75" i="7"/>
  <c r="O75" i="7" s="1"/>
  <c r="Q74" i="7"/>
  <c r="O74" i="7"/>
  <c r="N74" i="7" s="1"/>
  <c r="J74" i="7"/>
  <c r="K74" i="7" s="1"/>
  <c r="L74" i="7" s="1"/>
  <c r="I74" i="7"/>
  <c r="Q73" i="7"/>
  <c r="M73" i="7"/>
  <c r="P73" i="7" s="1"/>
  <c r="I73" i="7"/>
  <c r="Q72" i="7"/>
  <c r="I72" i="7"/>
  <c r="O72" i="7" s="1"/>
  <c r="N72" i="7" s="1"/>
  <c r="Q71" i="7"/>
  <c r="P71" i="7"/>
  <c r="O71" i="7"/>
  <c r="N71" i="7" s="1"/>
  <c r="M71" i="7"/>
  <c r="K71" i="7"/>
  <c r="L71" i="7" s="1"/>
  <c r="I71" i="7"/>
  <c r="J71" i="7" s="1"/>
  <c r="Q70" i="7"/>
  <c r="I70" i="7"/>
  <c r="Q69" i="7"/>
  <c r="O69" i="7"/>
  <c r="N69" i="7" s="1"/>
  <c r="J69" i="7"/>
  <c r="K69" i="7" s="1"/>
  <c r="L69" i="7" s="1"/>
  <c r="I69" i="7"/>
  <c r="Q68" i="7"/>
  <c r="I68" i="7"/>
  <c r="Q67" i="7"/>
  <c r="O67" i="7"/>
  <c r="N67" i="7"/>
  <c r="M67" i="7"/>
  <c r="P67" i="7" s="1"/>
  <c r="J67" i="7"/>
  <c r="K67" i="7" s="1"/>
  <c r="L67" i="7" s="1"/>
  <c r="I67" i="7"/>
  <c r="Q66" i="7"/>
  <c r="O66" i="7"/>
  <c r="N66" i="7" s="1"/>
  <c r="M66" i="7"/>
  <c r="P66" i="7" s="1"/>
  <c r="I66" i="7"/>
  <c r="J66" i="7" s="1"/>
  <c r="K66" i="7" s="1"/>
  <c r="L66" i="7" s="1"/>
  <c r="Q65" i="7"/>
  <c r="I65" i="7"/>
  <c r="Q64" i="7"/>
  <c r="P64" i="7"/>
  <c r="M64" i="7"/>
  <c r="I64" i="7"/>
  <c r="O64" i="7" s="1"/>
  <c r="N64" i="7" s="1"/>
  <c r="Q63" i="7"/>
  <c r="I63" i="7"/>
  <c r="O63" i="7" s="1"/>
  <c r="N63" i="7" s="1"/>
  <c r="Q62" i="7"/>
  <c r="P62" i="7"/>
  <c r="O62" i="7"/>
  <c r="N62" i="7" s="1"/>
  <c r="M62" i="7"/>
  <c r="J62" i="7"/>
  <c r="K62" i="7" s="1"/>
  <c r="L62" i="7" s="1"/>
  <c r="I62" i="7"/>
  <c r="Q61" i="7"/>
  <c r="I61" i="7"/>
  <c r="O61" i="7" s="1"/>
  <c r="N61" i="7" s="1"/>
  <c r="C61" i="7"/>
  <c r="C63" i="7" s="1"/>
  <c r="Q60" i="7"/>
  <c r="M60" i="7"/>
  <c r="P60" i="7" s="1"/>
  <c r="J60" i="7"/>
  <c r="K60" i="7" s="1"/>
  <c r="L60" i="7" s="1"/>
  <c r="I60" i="7"/>
  <c r="O60" i="7" s="1"/>
  <c r="N60" i="7" s="1"/>
  <c r="C60" i="7"/>
  <c r="Q59" i="7"/>
  <c r="M59" i="7"/>
  <c r="P59" i="7" s="1"/>
  <c r="I59" i="7"/>
  <c r="O59" i="7" s="1"/>
  <c r="N59" i="7" s="1"/>
  <c r="Q57" i="7"/>
  <c r="M57" i="7"/>
  <c r="P57" i="7" s="1"/>
  <c r="I57" i="7"/>
  <c r="O57" i="7" s="1"/>
  <c r="N57" i="7" s="1"/>
  <c r="Q56" i="7"/>
  <c r="M56" i="7"/>
  <c r="P56" i="7" s="1"/>
  <c r="J56" i="7"/>
  <c r="K56" i="7" s="1"/>
  <c r="L56" i="7" s="1"/>
  <c r="I56" i="7"/>
  <c r="O56" i="7" s="1"/>
  <c r="N56" i="7" s="1"/>
  <c r="Q55" i="7"/>
  <c r="O55" i="7"/>
  <c r="N55" i="7" s="1"/>
  <c r="J55" i="7"/>
  <c r="K55" i="7" s="1"/>
  <c r="L55" i="7" s="1"/>
  <c r="I55" i="7"/>
  <c r="Q54" i="7"/>
  <c r="M54" i="7"/>
  <c r="P54" i="7" s="1"/>
  <c r="I54" i="7"/>
  <c r="O54" i="7" s="1"/>
  <c r="N54" i="7" s="1"/>
  <c r="Q53" i="7"/>
  <c r="J53" i="7"/>
  <c r="K53" i="7" s="1"/>
  <c r="L53" i="7" s="1"/>
  <c r="I53" i="7"/>
  <c r="O53" i="7" s="1"/>
  <c r="N53" i="7" s="1"/>
  <c r="Q52" i="7"/>
  <c r="O52" i="7"/>
  <c r="N52" i="7" s="1"/>
  <c r="M52" i="7"/>
  <c r="P52" i="7" s="1"/>
  <c r="I52" i="7"/>
  <c r="J52" i="7" s="1"/>
  <c r="K52" i="7" s="1"/>
  <c r="L52" i="7" s="1"/>
  <c r="Q51" i="7"/>
  <c r="I51" i="7"/>
  <c r="O51" i="7" s="1"/>
  <c r="N51" i="7" s="1"/>
  <c r="Q50" i="7"/>
  <c r="O50" i="7"/>
  <c r="N50" i="7" s="1"/>
  <c r="J50" i="7"/>
  <c r="K50" i="7" s="1"/>
  <c r="L50" i="7" s="1"/>
  <c r="I50" i="7"/>
  <c r="Q49" i="7"/>
  <c r="I49" i="7"/>
  <c r="O49" i="7" s="1"/>
  <c r="N49" i="7" s="1"/>
  <c r="Q48" i="7"/>
  <c r="O48" i="7"/>
  <c r="N48" i="7" s="1"/>
  <c r="M48" i="7"/>
  <c r="P48" i="7" s="1"/>
  <c r="J48" i="7"/>
  <c r="K48" i="7" s="1"/>
  <c r="L48" i="7" s="1"/>
  <c r="I48" i="7"/>
  <c r="Q47" i="7"/>
  <c r="O47" i="7"/>
  <c r="N47" i="7" s="1"/>
  <c r="M47" i="7"/>
  <c r="P47" i="7" s="1"/>
  <c r="I47" i="7"/>
  <c r="J47" i="7" s="1"/>
  <c r="K47" i="7" s="1"/>
  <c r="L47" i="7" s="1"/>
  <c r="Q46" i="7"/>
  <c r="I46" i="7"/>
  <c r="Q45" i="7"/>
  <c r="O45" i="7"/>
  <c r="N45" i="7" s="1"/>
  <c r="M45" i="7"/>
  <c r="P45" i="7" s="1"/>
  <c r="J45" i="7"/>
  <c r="K45" i="7" s="1"/>
  <c r="L45" i="7" s="1"/>
  <c r="I45" i="7"/>
  <c r="Q44" i="7"/>
  <c r="O44" i="7"/>
  <c r="N44" i="7" s="1"/>
  <c r="I44" i="7"/>
  <c r="J44" i="7" s="1"/>
  <c r="K44" i="7" s="1"/>
  <c r="L44" i="7" s="1"/>
  <c r="Q43" i="7"/>
  <c r="N43" i="7"/>
  <c r="M43" i="7"/>
  <c r="P43" i="7" s="1"/>
  <c r="J43" i="7"/>
  <c r="K43" i="7" s="1"/>
  <c r="L43" i="7" s="1"/>
  <c r="I43" i="7"/>
  <c r="O43" i="7" s="1"/>
  <c r="Q42" i="7"/>
  <c r="O42" i="7"/>
  <c r="N42" i="7" s="1"/>
  <c r="K42" i="7"/>
  <c r="L42" i="7" s="1"/>
  <c r="J42" i="7"/>
  <c r="I42" i="7"/>
  <c r="Q41" i="7"/>
  <c r="I41" i="7"/>
  <c r="Q40" i="7"/>
  <c r="O40" i="7"/>
  <c r="N40" i="7" s="1"/>
  <c r="J40" i="7"/>
  <c r="K40" i="7" s="1"/>
  <c r="L40" i="7" s="1"/>
  <c r="I40" i="7"/>
  <c r="Q39" i="7"/>
  <c r="M39" i="7"/>
  <c r="P39" i="7" s="1"/>
  <c r="I39" i="7"/>
  <c r="Q38" i="7"/>
  <c r="M38" i="7"/>
  <c r="P38" i="7" s="1"/>
  <c r="I38" i="7"/>
  <c r="O38" i="7" s="1"/>
  <c r="N38" i="7" s="1"/>
  <c r="Q37" i="7"/>
  <c r="O37" i="7"/>
  <c r="N37" i="7" s="1"/>
  <c r="J37" i="7"/>
  <c r="K37" i="7" s="1"/>
  <c r="L37" i="7" s="1"/>
  <c r="I37" i="7"/>
  <c r="Q36" i="7"/>
  <c r="M36" i="7"/>
  <c r="P36" i="7" s="1"/>
  <c r="I36" i="7"/>
  <c r="Q35" i="7"/>
  <c r="M35" i="7"/>
  <c r="P35" i="7" s="1"/>
  <c r="I35" i="7"/>
  <c r="O35" i="7" s="1"/>
  <c r="N35" i="7" s="1"/>
  <c r="Q34" i="7"/>
  <c r="O34" i="7"/>
  <c r="N34" i="7" s="1"/>
  <c r="M34" i="7"/>
  <c r="P34" i="7" s="1"/>
  <c r="I34" i="7"/>
  <c r="J34" i="7" s="1"/>
  <c r="K34" i="7" s="1"/>
  <c r="L34" i="7" s="1"/>
  <c r="Q33" i="7"/>
  <c r="M33" i="7"/>
  <c r="P33" i="7" s="1"/>
  <c r="I33" i="7"/>
  <c r="C33" i="7"/>
  <c r="C35" i="7" s="1"/>
  <c r="C37" i="7" s="1"/>
  <c r="Q32" i="7"/>
  <c r="O32" i="7"/>
  <c r="N32" i="7" s="1"/>
  <c r="J32" i="7"/>
  <c r="K32" i="7" s="1"/>
  <c r="L32" i="7" s="1"/>
  <c r="I32" i="7"/>
  <c r="C32" i="7"/>
  <c r="M32" i="7" s="1"/>
  <c r="P32" i="7" s="1"/>
  <c r="Q31" i="7"/>
  <c r="M31" i="7"/>
  <c r="P31" i="7" s="1"/>
  <c r="I31" i="7"/>
  <c r="Q29" i="7"/>
  <c r="M29" i="7"/>
  <c r="P29" i="7" s="1"/>
  <c r="I29" i="7"/>
  <c r="O29" i="7" s="1"/>
  <c r="N29" i="7" s="1"/>
  <c r="Q28" i="7"/>
  <c r="O28" i="7"/>
  <c r="N28" i="7" s="1"/>
  <c r="M28" i="7"/>
  <c r="P28" i="7" s="1"/>
  <c r="J28" i="7"/>
  <c r="K28" i="7" s="1"/>
  <c r="L28" i="7" s="1"/>
  <c r="I28" i="7"/>
  <c r="Q27" i="7"/>
  <c r="O27" i="7"/>
  <c r="N27" i="7" s="1"/>
  <c r="J27" i="7"/>
  <c r="K27" i="7" s="1"/>
  <c r="L27" i="7" s="1"/>
  <c r="I27" i="7"/>
  <c r="Q26" i="7"/>
  <c r="M26" i="7"/>
  <c r="P26" i="7" s="1"/>
  <c r="I26" i="7"/>
  <c r="O26" i="7" s="1"/>
  <c r="N26" i="7" s="1"/>
  <c r="Q25" i="7"/>
  <c r="I25" i="7"/>
  <c r="J25" i="7" s="1"/>
  <c r="K25" i="7" s="1"/>
  <c r="L25" i="7" s="1"/>
  <c r="Q24" i="7"/>
  <c r="M24" i="7"/>
  <c r="P24" i="7" s="1"/>
  <c r="I24" i="7"/>
  <c r="J24" i="7" s="1"/>
  <c r="K24" i="7" s="1"/>
  <c r="L24" i="7" s="1"/>
  <c r="Q23" i="7"/>
  <c r="I23" i="7"/>
  <c r="J23" i="7" s="1"/>
  <c r="K23" i="7" s="1"/>
  <c r="L23" i="7" s="1"/>
  <c r="Q22" i="7"/>
  <c r="O22" i="7"/>
  <c r="N22" i="7" s="1"/>
  <c r="I22" i="7"/>
  <c r="J22" i="7" s="1"/>
  <c r="K22" i="7" s="1"/>
  <c r="L22" i="7" s="1"/>
  <c r="Q21" i="7"/>
  <c r="I21" i="7"/>
  <c r="J21" i="7" s="1"/>
  <c r="K21" i="7" s="1"/>
  <c r="L21" i="7" s="1"/>
  <c r="Q20" i="7"/>
  <c r="O20" i="7"/>
  <c r="N20" i="7" s="1"/>
  <c r="M20" i="7"/>
  <c r="P20" i="7" s="1"/>
  <c r="I20" i="7"/>
  <c r="J20" i="7" s="1"/>
  <c r="K20" i="7" s="1"/>
  <c r="L20" i="7" s="1"/>
  <c r="Q19" i="7"/>
  <c r="M19" i="7"/>
  <c r="P19" i="7" s="1"/>
  <c r="J19" i="7"/>
  <c r="K19" i="7" s="1"/>
  <c r="L19" i="7" s="1"/>
  <c r="I19" i="7"/>
  <c r="O19" i="7" s="1"/>
  <c r="N19" i="7" s="1"/>
  <c r="Q18" i="7"/>
  <c r="I18" i="7"/>
  <c r="J18" i="7" s="1"/>
  <c r="K18" i="7" s="1"/>
  <c r="L18" i="7" s="1"/>
  <c r="Q17" i="7"/>
  <c r="O17" i="7"/>
  <c r="N17" i="7" s="1"/>
  <c r="M17" i="7"/>
  <c r="P17" i="7" s="1"/>
  <c r="I17" i="7"/>
  <c r="J17" i="7" s="1"/>
  <c r="K17" i="7" s="1"/>
  <c r="L17" i="7" s="1"/>
  <c r="Q16" i="7"/>
  <c r="J16" i="7"/>
  <c r="K16" i="7" s="1"/>
  <c r="L16" i="7" s="1"/>
  <c r="I16" i="7"/>
  <c r="O16" i="7" s="1"/>
  <c r="N16" i="7" s="1"/>
  <c r="Q15" i="7"/>
  <c r="O15" i="7"/>
  <c r="N15" i="7" s="1"/>
  <c r="M15" i="7"/>
  <c r="P15" i="7" s="1"/>
  <c r="J15" i="7"/>
  <c r="K15" i="7" s="1"/>
  <c r="L15" i="7" s="1"/>
  <c r="I15" i="7"/>
  <c r="Q14" i="7"/>
  <c r="O14" i="7"/>
  <c r="N14" i="7" s="1"/>
  <c r="I14" i="7"/>
  <c r="J14" i="7" s="1"/>
  <c r="K14" i="7" s="1"/>
  <c r="L14" i="7" s="1"/>
  <c r="Q13" i="7"/>
  <c r="I13" i="7"/>
  <c r="J13" i="7" s="1"/>
  <c r="K13" i="7" s="1"/>
  <c r="L13" i="7" s="1"/>
  <c r="Q12" i="7"/>
  <c r="O12" i="7"/>
  <c r="N12" i="7" s="1"/>
  <c r="I12" i="7"/>
  <c r="J12" i="7" s="1"/>
  <c r="K12" i="7" s="1"/>
  <c r="L12" i="7" s="1"/>
  <c r="Q11" i="7"/>
  <c r="M11" i="7"/>
  <c r="P11" i="7" s="1"/>
  <c r="I11" i="7"/>
  <c r="J11" i="7" s="1"/>
  <c r="K11" i="7" s="1"/>
  <c r="L11" i="7" s="1"/>
  <c r="Q10" i="7"/>
  <c r="P10" i="7"/>
  <c r="O10" i="7"/>
  <c r="N10" i="7"/>
  <c r="M10" i="7"/>
  <c r="J10" i="7"/>
  <c r="K10" i="7" s="1"/>
  <c r="L10" i="7" s="1"/>
  <c r="I10" i="7"/>
  <c r="Q9" i="7"/>
  <c r="O9" i="7"/>
  <c r="N9" i="7" s="1"/>
  <c r="I9" i="7"/>
  <c r="J9" i="7" s="1"/>
  <c r="K9" i="7" s="1"/>
  <c r="L9" i="7" s="1"/>
  <c r="Q8" i="7"/>
  <c r="M8" i="7"/>
  <c r="P8" i="7" s="1"/>
  <c r="I8" i="7"/>
  <c r="J8" i="7" s="1"/>
  <c r="K8" i="7" s="1"/>
  <c r="L8" i="7" s="1"/>
  <c r="Q7" i="7"/>
  <c r="O7" i="7"/>
  <c r="N7" i="7"/>
  <c r="J7" i="7"/>
  <c r="K7" i="7" s="1"/>
  <c r="L7" i="7" s="1"/>
  <c r="I7" i="7"/>
  <c r="Q6" i="7"/>
  <c r="M6" i="7"/>
  <c r="P6" i="7" s="1"/>
  <c r="I6" i="7"/>
  <c r="O6" i="7" s="1"/>
  <c r="N6" i="7" s="1"/>
  <c r="Q5" i="7"/>
  <c r="I5" i="7"/>
  <c r="J5" i="7" s="1"/>
  <c r="K5" i="7" s="1"/>
  <c r="L5" i="7" s="1"/>
  <c r="Q4" i="7"/>
  <c r="O4" i="7"/>
  <c r="N4" i="7" s="1"/>
  <c r="I4" i="7"/>
  <c r="J4" i="7" s="1"/>
  <c r="K4" i="7" s="1"/>
  <c r="L4" i="7" s="1"/>
  <c r="C4" i="7"/>
  <c r="C5" i="7" s="1"/>
  <c r="Q3" i="7"/>
  <c r="M3" i="7"/>
  <c r="P3" i="7" s="1"/>
  <c r="I3" i="7"/>
  <c r="J3" i="7" s="1"/>
  <c r="K3" i="7" s="1"/>
  <c r="L3" i="7" s="1"/>
  <c r="N3" i="4"/>
  <c r="O3" i="4"/>
  <c r="M3" i="4"/>
  <c r="L3" i="4"/>
  <c r="J3" i="4"/>
  <c r="K3" i="4"/>
  <c r="I3" i="4"/>
  <c r="F109" i="6"/>
  <c r="E109" i="6"/>
  <c r="D109" i="6"/>
  <c r="C109" i="6"/>
  <c r="B109" i="6"/>
  <c r="A109" i="6"/>
  <c r="F108" i="6"/>
  <c r="E108" i="6"/>
  <c r="D108" i="6"/>
  <c r="C108" i="6"/>
  <c r="B108" i="6"/>
  <c r="A108" i="6"/>
  <c r="F107" i="6"/>
  <c r="E107" i="6"/>
  <c r="D107" i="6"/>
  <c r="B107" i="6"/>
  <c r="A107" i="6"/>
  <c r="F106" i="6"/>
  <c r="E106" i="6"/>
  <c r="D106" i="6"/>
  <c r="C106" i="6"/>
  <c r="B106" i="6"/>
  <c r="A106" i="6"/>
  <c r="F105" i="6"/>
  <c r="E105" i="6"/>
  <c r="D105" i="6"/>
  <c r="B105" i="6"/>
  <c r="A105" i="6"/>
  <c r="F104" i="6"/>
  <c r="E104" i="6"/>
  <c r="D104" i="6"/>
  <c r="C104" i="6"/>
  <c r="B104" i="6"/>
  <c r="A104" i="6"/>
  <c r="F103" i="6"/>
  <c r="E103" i="6"/>
  <c r="D103" i="6"/>
  <c r="B103" i="6"/>
  <c r="A103" i="6"/>
  <c r="F102" i="6"/>
  <c r="E102" i="6"/>
  <c r="D102" i="6"/>
  <c r="B102" i="6"/>
  <c r="A102" i="6"/>
  <c r="F101" i="6"/>
  <c r="E101" i="6"/>
  <c r="D101" i="6"/>
  <c r="B101" i="6"/>
  <c r="A101" i="6"/>
  <c r="F100" i="6"/>
  <c r="E100" i="6"/>
  <c r="D100" i="6"/>
  <c r="C100" i="6"/>
  <c r="B100" i="6"/>
  <c r="A100" i="6"/>
  <c r="F99" i="6"/>
  <c r="E99" i="6"/>
  <c r="D99" i="6"/>
  <c r="C99" i="6"/>
  <c r="B99" i="6"/>
  <c r="A99" i="6"/>
  <c r="F98" i="6"/>
  <c r="E98" i="6"/>
  <c r="D98" i="6"/>
  <c r="B98" i="6"/>
  <c r="A98" i="6"/>
  <c r="F97" i="6"/>
  <c r="E97" i="6"/>
  <c r="D97" i="6"/>
  <c r="C97" i="6"/>
  <c r="B97" i="6"/>
  <c r="A97" i="6"/>
  <c r="F96" i="6"/>
  <c r="E96" i="6"/>
  <c r="D96" i="6"/>
  <c r="B96" i="6"/>
  <c r="A96" i="6"/>
  <c r="F95" i="6"/>
  <c r="E95" i="6"/>
  <c r="D95" i="6"/>
  <c r="C95" i="6"/>
  <c r="B95" i="6"/>
  <c r="A95" i="6"/>
  <c r="F94" i="6"/>
  <c r="E94" i="6"/>
  <c r="D94" i="6"/>
  <c r="B94" i="6"/>
  <c r="A94" i="6"/>
  <c r="F93" i="6"/>
  <c r="E93" i="6"/>
  <c r="D93" i="6"/>
  <c r="B93" i="6"/>
  <c r="A93" i="6"/>
  <c r="F92" i="6"/>
  <c r="E92" i="6"/>
  <c r="D92" i="6"/>
  <c r="B92" i="6"/>
  <c r="A92" i="6"/>
  <c r="F91" i="6"/>
  <c r="E91" i="6"/>
  <c r="D91" i="6"/>
  <c r="C91" i="6"/>
  <c r="B91" i="6"/>
  <c r="A91" i="6"/>
  <c r="F90" i="6"/>
  <c r="E90" i="6"/>
  <c r="D90" i="6"/>
  <c r="C90" i="6"/>
  <c r="B90" i="6"/>
  <c r="A90" i="6"/>
  <c r="F89" i="6"/>
  <c r="E89" i="6"/>
  <c r="D89" i="6"/>
  <c r="B89" i="6"/>
  <c r="A89" i="6"/>
  <c r="F88" i="6"/>
  <c r="E88" i="6"/>
  <c r="D88" i="6"/>
  <c r="C88" i="6"/>
  <c r="B88" i="6"/>
  <c r="A88" i="6"/>
  <c r="F87" i="6"/>
  <c r="E87" i="6"/>
  <c r="D87" i="6"/>
  <c r="B87" i="6"/>
  <c r="A87" i="6"/>
  <c r="F86" i="6"/>
  <c r="E86" i="6"/>
  <c r="D86" i="6"/>
  <c r="C86" i="6"/>
  <c r="B86" i="6"/>
  <c r="A86" i="6"/>
  <c r="F85" i="6"/>
  <c r="E85" i="6"/>
  <c r="D85" i="6"/>
  <c r="B85" i="6"/>
  <c r="A85" i="6"/>
  <c r="F84" i="6"/>
  <c r="E84" i="6"/>
  <c r="D84" i="6"/>
  <c r="B84" i="6"/>
  <c r="A84" i="6"/>
  <c r="F83" i="6"/>
  <c r="E83" i="6"/>
  <c r="D83" i="6"/>
  <c r="C83" i="6"/>
  <c r="B83" i="6"/>
  <c r="A83" i="6"/>
  <c r="F82" i="6"/>
  <c r="E82" i="6"/>
  <c r="D82" i="6"/>
  <c r="C82" i="6"/>
  <c r="B82" i="6"/>
  <c r="A82" i="6"/>
  <c r="F81" i="6"/>
  <c r="E81" i="6"/>
  <c r="D81" i="6"/>
  <c r="C81" i="6"/>
  <c r="B81" i="6"/>
  <c r="A81" i="6"/>
  <c r="F80" i="6"/>
  <c r="E80" i="6"/>
  <c r="D80" i="6"/>
  <c r="B80" i="6"/>
  <c r="A80" i="6"/>
  <c r="F79" i="6"/>
  <c r="E79" i="6"/>
  <c r="D79" i="6"/>
  <c r="C79" i="6"/>
  <c r="B79" i="6"/>
  <c r="A79" i="6"/>
  <c r="F78" i="6"/>
  <c r="E78" i="6"/>
  <c r="D78" i="6"/>
  <c r="B78" i="6"/>
  <c r="A78" i="6"/>
  <c r="F77" i="6"/>
  <c r="E77" i="6"/>
  <c r="D77" i="6"/>
  <c r="C77" i="6"/>
  <c r="B77" i="6"/>
  <c r="A77" i="6"/>
  <c r="F76" i="6"/>
  <c r="E76" i="6"/>
  <c r="D76" i="6"/>
  <c r="B76" i="6"/>
  <c r="A76" i="6"/>
  <c r="F75" i="6"/>
  <c r="E75" i="6"/>
  <c r="D75" i="6"/>
  <c r="B75" i="6"/>
  <c r="A75" i="6"/>
  <c r="F74" i="6"/>
  <c r="E74" i="6"/>
  <c r="D74" i="6"/>
  <c r="B74" i="6"/>
  <c r="A74" i="6"/>
  <c r="F73" i="6"/>
  <c r="E73" i="6"/>
  <c r="D73" i="6"/>
  <c r="C73" i="6"/>
  <c r="B73" i="6"/>
  <c r="A73" i="6"/>
  <c r="F72" i="6"/>
  <c r="E72" i="6"/>
  <c r="D72" i="6"/>
  <c r="C72" i="6"/>
  <c r="B72" i="6"/>
  <c r="A72" i="6"/>
  <c r="F71" i="6"/>
  <c r="E71" i="6"/>
  <c r="D71" i="6"/>
  <c r="B71" i="6"/>
  <c r="A71" i="6"/>
  <c r="F70" i="6"/>
  <c r="E70" i="6"/>
  <c r="D70" i="6"/>
  <c r="C70" i="6"/>
  <c r="B70" i="6"/>
  <c r="A70" i="6"/>
  <c r="F69" i="6"/>
  <c r="E69" i="6"/>
  <c r="D69" i="6"/>
  <c r="B69" i="6"/>
  <c r="A69" i="6"/>
  <c r="F68" i="6"/>
  <c r="E68" i="6"/>
  <c r="D68" i="6"/>
  <c r="C68" i="6"/>
  <c r="B68" i="6"/>
  <c r="A68" i="6"/>
  <c r="F67" i="6"/>
  <c r="E67" i="6"/>
  <c r="D67" i="6"/>
  <c r="B67" i="6"/>
  <c r="A67" i="6"/>
  <c r="F66" i="6"/>
  <c r="E66" i="6"/>
  <c r="D66" i="6"/>
  <c r="B66" i="6"/>
  <c r="A66" i="6"/>
  <c r="F65" i="6"/>
  <c r="E65" i="6"/>
  <c r="D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B62" i="6"/>
  <c r="A62" i="6"/>
  <c r="F61" i="6"/>
  <c r="E61" i="6"/>
  <c r="D61" i="6"/>
  <c r="C61" i="6"/>
  <c r="B61" i="6"/>
  <c r="A61" i="6"/>
  <c r="F60" i="6"/>
  <c r="E60" i="6"/>
  <c r="D60" i="6"/>
  <c r="B60" i="6"/>
  <c r="A60" i="6"/>
  <c r="F59" i="6"/>
  <c r="E59" i="6"/>
  <c r="D59" i="6"/>
  <c r="C59" i="6"/>
  <c r="B59" i="6"/>
  <c r="A59" i="6"/>
  <c r="F58" i="6"/>
  <c r="E58" i="6"/>
  <c r="D58" i="6"/>
  <c r="B58" i="6"/>
  <c r="A58" i="6"/>
  <c r="F57" i="6"/>
  <c r="E57" i="6"/>
  <c r="D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B53" i="6"/>
  <c r="A53" i="6"/>
  <c r="F52" i="6"/>
  <c r="E52" i="6"/>
  <c r="D52" i="6"/>
  <c r="C52" i="6"/>
  <c r="B52" i="6"/>
  <c r="A52" i="6"/>
  <c r="F51" i="6"/>
  <c r="E51" i="6"/>
  <c r="D51" i="6"/>
  <c r="B51" i="6"/>
  <c r="A51" i="6"/>
  <c r="F50" i="6"/>
  <c r="E50" i="6"/>
  <c r="D50" i="6"/>
  <c r="C50" i="6"/>
  <c r="B50" i="6"/>
  <c r="A50" i="6"/>
  <c r="F49" i="6"/>
  <c r="E49" i="6"/>
  <c r="D49" i="6"/>
  <c r="B49" i="6"/>
  <c r="A49" i="6"/>
  <c r="F48" i="6"/>
  <c r="E48" i="6"/>
  <c r="D48" i="6"/>
  <c r="B48" i="6"/>
  <c r="A48" i="6"/>
  <c r="F47" i="6"/>
  <c r="E47" i="6"/>
  <c r="D47" i="6"/>
  <c r="B47" i="6"/>
  <c r="A47" i="6"/>
  <c r="F46" i="6"/>
  <c r="E46" i="6"/>
  <c r="D46" i="6"/>
  <c r="C46" i="6"/>
  <c r="B46" i="6"/>
  <c r="A46" i="6"/>
  <c r="F45" i="6"/>
  <c r="E45" i="6"/>
  <c r="D45" i="6"/>
  <c r="C45" i="6"/>
  <c r="B45" i="6"/>
  <c r="A45" i="6"/>
  <c r="F44" i="6"/>
  <c r="E44" i="6"/>
  <c r="D44" i="6"/>
  <c r="B44" i="6"/>
  <c r="A44" i="6"/>
  <c r="F43" i="6"/>
  <c r="E43" i="6"/>
  <c r="D43" i="6"/>
  <c r="C43" i="6"/>
  <c r="B43" i="6"/>
  <c r="A43" i="6"/>
  <c r="F42" i="6"/>
  <c r="E42" i="6"/>
  <c r="D42" i="6"/>
  <c r="B42" i="6"/>
  <c r="A42" i="6"/>
  <c r="F41" i="6"/>
  <c r="E41" i="6"/>
  <c r="D41" i="6"/>
  <c r="C41" i="6"/>
  <c r="B41" i="6"/>
  <c r="A41" i="6"/>
  <c r="F40" i="6"/>
  <c r="E40" i="6"/>
  <c r="D40" i="6"/>
  <c r="B40" i="6"/>
  <c r="A40" i="6"/>
  <c r="F39" i="6"/>
  <c r="E39" i="6"/>
  <c r="D39" i="6"/>
  <c r="B39" i="6"/>
  <c r="A39" i="6"/>
  <c r="F38" i="6"/>
  <c r="E38" i="6"/>
  <c r="D38" i="6"/>
  <c r="B38" i="6"/>
  <c r="A38" i="6"/>
  <c r="F37" i="6"/>
  <c r="E37" i="6"/>
  <c r="D37" i="6"/>
  <c r="C37" i="6"/>
  <c r="B37" i="6"/>
  <c r="A37" i="6"/>
  <c r="F36" i="6"/>
  <c r="E36" i="6"/>
  <c r="D36" i="6"/>
  <c r="C36" i="6"/>
  <c r="B36" i="6"/>
  <c r="A36" i="6"/>
  <c r="F35" i="6"/>
  <c r="E35" i="6"/>
  <c r="D35" i="6"/>
  <c r="B35" i="6"/>
  <c r="A35" i="6"/>
  <c r="F34" i="6"/>
  <c r="E34" i="6"/>
  <c r="D34" i="6"/>
  <c r="C34" i="6"/>
  <c r="B34" i="6"/>
  <c r="A34" i="6"/>
  <c r="F33" i="6"/>
  <c r="E33" i="6"/>
  <c r="D33" i="6"/>
  <c r="B33" i="6"/>
  <c r="A33" i="6"/>
  <c r="F32" i="6"/>
  <c r="E32" i="6"/>
  <c r="D32" i="6"/>
  <c r="C32" i="6"/>
  <c r="B32" i="6"/>
  <c r="A32" i="6"/>
  <c r="F31" i="6"/>
  <c r="E31" i="6"/>
  <c r="D31" i="6"/>
  <c r="B31" i="6"/>
  <c r="A31" i="6"/>
  <c r="F30" i="6"/>
  <c r="E30" i="6"/>
  <c r="D30" i="6"/>
  <c r="B30" i="6"/>
  <c r="A30" i="6"/>
  <c r="F29" i="6"/>
  <c r="E29" i="6"/>
  <c r="D29" i="6"/>
  <c r="C29" i="6"/>
  <c r="B29" i="6"/>
  <c r="A29" i="6"/>
  <c r="F28" i="6"/>
  <c r="E28" i="6"/>
  <c r="D28" i="6"/>
  <c r="C28" i="6"/>
  <c r="B28" i="6"/>
  <c r="A28" i="6"/>
  <c r="F27" i="6"/>
  <c r="E27" i="6"/>
  <c r="D27" i="6"/>
  <c r="C27" i="6"/>
  <c r="B27" i="6"/>
  <c r="A27" i="6"/>
  <c r="F26" i="6"/>
  <c r="E26" i="6"/>
  <c r="D26" i="6"/>
  <c r="B26" i="6"/>
  <c r="A26" i="6"/>
  <c r="F25" i="6"/>
  <c r="E25" i="6"/>
  <c r="D25" i="6"/>
  <c r="C25" i="6"/>
  <c r="B25" i="6"/>
  <c r="A25" i="6"/>
  <c r="F24" i="6"/>
  <c r="E24" i="6"/>
  <c r="D24" i="6"/>
  <c r="B24" i="6"/>
  <c r="A24" i="6"/>
  <c r="F23" i="6"/>
  <c r="E23" i="6"/>
  <c r="D23" i="6"/>
  <c r="C23" i="6"/>
  <c r="B23" i="6"/>
  <c r="A23" i="6"/>
  <c r="F22" i="6"/>
  <c r="E22" i="6"/>
  <c r="D22" i="6"/>
  <c r="B22" i="6"/>
  <c r="A22" i="6"/>
  <c r="F21" i="6"/>
  <c r="E21" i="6"/>
  <c r="D21" i="6"/>
  <c r="B21" i="6"/>
  <c r="A21" i="6"/>
  <c r="F20" i="6"/>
  <c r="E20" i="6"/>
  <c r="D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B17" i="6"/>
  <c r="A17" i="6"/>
  <c r="F16" i="6"/>
  <c r="E16" i="6"/>
  <c r="D16" i="6"/>
  <c r="C16" i="6"/>
  <c r="B16" i="6"/>
  <c r="A16" i="6"/>
  <c r="F15" i="6"/>
  <c r="E15" i="6"/>
  <c r="D15" i="6"/>
  <c r="B15" i="6"/>
  <c r="A15" i="6"/>
  <c r="F14" i="6"/>
  <c r="E14" i="6"/>
  <c r="D14" i="6"/>
  <c r="C14" i="6"/>
  <c r="B14" i="6"/>
  <c r="A14" i="6"/>
  <c r="F13" i="6"/>
  <c r="E13" i="6"/>
  <c r="D13" i="6"/>
  <c r="B13" i="6"/>
  <c r="A13" i="6"/>
  <c r="F12" i="6"/>
  <c r="E12" i="6"/>
  <c r="D12" i="6"/>
  <c r="B12" i="6"/>
  <c r="A12" i="6"/>
  <c r="F11" i="6"/>
  <c r="E11" i="6"/>
  <c r="D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B8" i="6"/>
  <c r="A8" i="6"/>
  <c r="F7" i="6"/>
  <c r="E7" i="6"/>
  <c r="D7" i="6"/>
  <c r="C7" i="6"/>
  <c r="B7" i="6"/>
  <c r="A7" i="6"/>
  <c r="F6" i="6"/>
  <c r="E6" i="6"/>
  <c r="D6" i="6"/>
  <c r="B6" i="6"/>
  <c r="A6" i="6"/>
  <c r="F5" i="6"/>
  <c r="E5" i="6"/>
  <c r="D5" i="6"/>
  <c r="C5" i="6"/>
  <c r="B5" i="6"/>
  <c r="A5" i="6"/>
  <c r="F4" i="6"/>
  <c r="E4" i="6"/>
  <c r="D4" i="6"/>
  <c r="B4" i="6"/>
  <c r="A4" i="6"/>
  <c r="F3" i="6"/>
  <c r="E3" i="6"/>
  <c r="D3" i="6"/>
  <c r="B3" i="6"/>
  <c r="A3" i="6"/>
  <c r="F2" i="6"/>
  <c r="E2" i="6"/>
  <c r="D2" i="6"/>
  <c r="C2" i="6"/>
  <c r="B2" i="6"/>
  <c r="A2" i="6"/>
  <c r="Q113" i="4"/>
  <c r="P113" i="4"/>
  <c r="O113" i="4"/>
  <c r="N113" i="4"/>
  <c r="M113" i="4"/>
  <c r="J113" i="4"/>
  <c r="K113" i="4" s="1"/>
  <c r="L113" i="4" s="1"/>
  <c r="I113" i="4"/>
  <c r="Q112" i="4"/>
  <c r="M112" i="4"/>
  <c r="P112" i="4" s="1"/>
  <c r="I112" i="4"/>
  <c r="J112" i="4" s="1"/>
  <c r="K112" i="4" s="1"/>
  <c r="L112" i="4" s="1"/>
  <c r="Q111" i="4"/>
  <c r="I111" i="4"/>
  <c r="O111" i="4" s="1"/>
  <c r="N111" i="4" s="1"/>
  <c r="Q110" i="4"/>
  <c r="P110" i="4"/>
  <c r="O110" i="4"/>
  <c r="N110" i="4"/>
  <c r="M110" i="4"/>
  <c r="J110" i="4"/>
  <c r="K110" i="4" s="1"/>
  <c r="L110" i="4" s="1"/>
  <c r="I110" i="4"/>
  <c r="Q109" i="4"/>
  <c r="I109" i="4"/>
  <c r="J109" i="4" s="1"/>
  <c r="K109" i="4" s="1"/>
  <c r="L109" i="4" s="1"/>
  <c r="Q108" i="4"/>
  <c r="M108" i="4"/>
  <c r="P108" i="4" s="1"/>
  <c r="I108" i="4"/>
  <c r="O108" i="4" s="1"/>
  <c r="N108" i="4" s="1"/>
  <c r="Q107" i="4"/>
  <c r="O107" i="4"/>
  <c r="N107" i="4"/>
  <c r="L107" i="4"/>
  <c r="J107" i="4"/>
  <c r="K107" i="4" s="1"/>
  <c r="I107" i="4"/>
  <c r="Q106" i="4"/>
  <c r="I106" i="4"/>
  <c r="O106" i="4" s="1"/>
  <c r="N106" i="4" s="1"/>
  <c r="Q105" i="4"/>
  <c r="O105" i="4"/>
  <c r="N105" i="4"/>
  <c r="J105" i="4"/>
  <c r="K105" i="4" s="1"/>
  <c r="L105" i="4" s="1"/>
  <c r="I105" i="4"/>
  <c r="Q104" i="4"/>
  <c r="P104" i="4"/>
  <c r="M104" i="4"/>
  <c r="I104" i="4"/>
  <c r="Q103" i="4"/>
  <c r="M103" i="4"/>
  <c r="P103" i="4" s="1"/>
  <c r="I103" i="4"/>
  <c r="O103" i="4" s="1"/>
  <c r="N103" i="4" s="1"/>
  <c r="Q102" i="4"/>
  <c r="O102" i="4"/>
  <c r="N102" i="4"/>
  <c r="L102" i="4"/>
  <c r="J102" i="4"/>
  <c r="K102" i="4" s="1"/>
  <c r="I102" i="4"/>
  <c r="Q101" i="4"/>
  <c r="M101" i="4"/>
  <c r="P101" i="4" s="1"/>
  <c r="I101" i="4"/>
  <c r="O101" i="4" s="1"/>
  <c r="N101" i="4" s="1"/>
  <c r="Q100" i="4"/>
  <c r="I100" i="4"/>
  <c r="O100" i="4" s="1"/>
  <c r="N100" i="4" s="1"/>
  <c r="Q99" i="4"/>
  <c r="P99" i="4"/>
  <c r="M99" i="4"/>
  <c r="K99" i="4"/>
  <c r="L99" i="4" s="1"/>
  <c r="I99" i="4"/>
  <c r="J99" i="4" s="1"/>
  <c r="Q98" i="4"/>
  <c r="I98" i="4"/>
  <c r="Q97" i="4"/>
  <c r="O97" i="4"/>
  <c r="N97" i="4" s="1"/>
  <c r="J97" i="4"/>
  <c r="K97" i="4" s="1"/>
  <c r="L97" i="4" s="1"/>
  <c r="I97" i="4"/>
  <c r="Q96" i="4"/>
  <c r="J96" i="4"/>
  <c r="K96" i="4" s="1"/>
  <c r="L96" i="4" s="1"/>
  <c r="I96" i="4"/>
  <c r="O96" i="4" s="1"/>
  <c r="N96" i="4" s="1"/>
  <c r="Q95" i="4"/>
  <c r="P95" i="4"/>
  <c r="O95" i="4"/>
  <c r="N95" i="4"/>
  <c r="M95" i="4"/>
  <c r="L95" i="4"/>
  <c r="J95" i="4"/>
  <c r="K95" i="4" s="1"/>
  <c r="I95" i="4"/>
  <c r="Q94" i="4"/>
  <c r="M94" i="4"/>
  <c r="P94" i="4" s="1"/>
  <c r="L94" i="4"/>
  <c r="I94" i="4"/>
  <c r="J94" i="4" s="1"/>
  <c r="K94" i="4" s="1"/>
  <c r="Q93" i="4"/>
  <c r="J93" i="4"/>
  <c r="K93" i="4" s="1"/>
  <c r="L93" i="4" s="1"/>
  <c r="I93" i="4"/>
  <c r="O93" i="4" s="1"/>
  <c r="N93" i="4" s="1"/>
  <c r="Q92" i="4"/>
  <c r="P92" i="4"/>
  <c r="O92" i="4"/>
  <c r="N92" i="4"/>
  <c r="M92" i="4"/>
  <c r="L92" i="4"/>
  <c r="J92" i="4"/>
  <c r="K92" i="4" s="1"/>
  <c r="I92" i="4"/>
  <c r="Q91" i="4"/>
  <c r="L91" i="4"/>
  <c r="I91" i="4"/>
  <c r="J91" i="4" s="1"/>
  <c r="K91" i="4" s="1"/>
  <c r="Q90" i="4"/>
  <c r="M90" i="4"/>
  <c r="P90" i="4" s="1"/>
  <c r="I90" i="4"/>
  <c r="O90" i="4" s="1"/>
  <c r="N90" i="4" s="1"/>
  <c r="Q89" i="4"/>
  <c r="O89" i="4"/>
  <c r="N89" i="4"/>
  <c r="K89" i="4"/>
  <c r="L89" i="4" s="1"/>
  <c r="J89" i="4"/>
  <c r="I89" i="4"/>
  <c r="Q88" i="4"/>
  <c r="I88" i="4"/>
  <c r="O88" i="4" s="1"/>
  <c r="N88" i="4" s="1"/>
  <c r="C88" i="4"/>
  <c r="C84" i="6" s="1"/>
  <c r="Q87" i="4"/>
  <c r="P87" i="4"/>
  <c r="O87" i="4"/>
  <c r="N87" i="4"/>
  <c r="M87" i="4"/>
  <c r="J87" i="4"/>
  <c r="K87" i="4" s="1"/>
  <c r="L87" i="4" s="1"/>
  <c r="I87" i="4"/>
  <c r="Q85" i="4"/>
  <c r="M85" i="4"/>
  <c r="P85" i="4" s="1"/>
  <c r="I85" i="4"/>
  <c r="J85" i="4" s="1"/>
  <c r="K85" i="4" s="1"/>
  <c r="L85" i="4" s="1"/>
  <c r="Q84" i="4"/>
  <c r="M84" i="4"/>
  <c r="P84" i="4" s="1"/>
  <c r="I84" i="4"/>
  <c r="O84" i="4" s="1"/>
  <c r="N84" i="4" s="1"/>
  <c r="Q83" i="4"/>
  <c r="O83" i="4"/>
  <c r="N83" i="4" s="1"/>
  <c r="J83" i="4"/>
  <c r="K83" i="4" s="1"/>
  <c r="L83" i="4" s="1"/>
  <c r="I83" i="4"/>
  <c r="Q82" i="4"/>
  <c r="P82" i="4"/>
  <c r="M82" i="4"/>
  <c r="I82" i="4"/>
  <c r="Q81" i="4"/>
  <c r="I81" i="4"/>
  <c r="O81" i="4" s="1"/>
  <c r="N81" i="4" s="1"/>
  <c r="Q80" i="4"/>
  <c r="P80" i="4"/>
  <c r="O80" i="4"/>
  <c r="N80" i="4"/>
  <c r="M80" i="4"/>
  <c r="J80" i="4"/>
  <c r="K80" i="4" s="1"/>
  <c r="L80" i="4" s="1"/>
  <c r="I80" i="4"/>
  <c r="Q79" i="4"/>
  <c r="O79" i="4"/>
  <c r="N79" i="4" s="1"/>
  <c r="I79" i="4"/>
  <c r="J79" i="4" s="1"/>
  <c r="K79" i="4" s="1"/>
  <c r="L79" i="4" s="1"/>
  <c r="Q78" i="4"/>
  <c r="I78" i="4"/>
  <c r="Q77" i="4"/>
  <c r="I77" i="4"/>
  <c r="J77" i="4" s="1"/>
  <c r="K77" i="4" s="1"/>
  <c r="L77" i="4" s="1"/>
  <c r="Q76" i="4"/>
  <c r="M76" i="4"/>
  <c r="P76" i="4" s="1"/>
  <c r="I76" i="4"/>
  <c r="O76" i="4" s="1"/>
  <c r="N76" i="4" s="1"/>
  <c r="Q75" i="4"/>
  <c r="P75" i="4"/>
  <c r="O75" i="4"/>
  <c r="N75" i="4"/>
  <c r="M75" i="4"/>
  <c r="J75" i="4"/>
  <c r="K75" i="4" s="1"/>
  <c r="L75" i="4" s="1"/>
  <c r="I75" i="4"/>
  <c r="Q74" i="4"/>
  <c r="I74" i="4"/>
  <c r="J74" i="4" s="1"/>
  <c r="K74" i="4" s="1"/>
  <c r="L74" i="4" s="1"/>
  <c r="Q73" i="4"/>
  <c r="M73" i="4"/>
  <c r="P73" i="4" s="1"/>
  <c r="I73" i="4"/>
  <c r="O73" i="4" s="1"/>
  <c r="N73" i="4" s="1"/>
  <c r="Q72" i="4"/>
  <c r="O72" i="4"/>
  <c r="N72" i="4"/>
  <c r="L72" i="4"/>
  <c r="J72" i="4"/>
  <c r="K72" i="4" s="1"/>
  <c r="I72" i="4"/>
  <c r="Q71" i="4"/>
  <c r="M71" i="4"/>
  <c r="P71" i="4" s="1"/>
  <c r="I71" i="4"/>
  <c r="O71" i="4" s="1"/>
  <c r="N71" i="4" s="1"/>
  <c r="Q70" i="4"/>
  <c r="I70" i="4"/>
  <c r="O70" i="4" s="1"/>
  <c r="N70" i="4" s="1"/>
  <c r="Q69" i="4"/>
  <c r="K69" i="4"/>
  <c r="L69" i="4" s="1"/>
  <c r="I69" i="4"/>
  <c r="J69" i="4" s="1"/>
  <c r="Q68" i="4"/>
  <c r="O68" i="4"/>
  <c r="N68" i="4" s="1"/>
  <c r="K68" i="4"/>
  <c r="L68" i="4" s="1"/>
  <c r="J68" i="4"/>
  <c r="I68" i="4"/>
  <c r="Q67" i="4"/>
  <c r="P67" i="4"/>
  <c r="M67" i="4"/>
  <c r="K67" i="4"/>
  <c r="L67" i="4" s="1"/>
  <c r="I67" i="4"/>
  <c r="J67" i="4" s="1"/>
  <c r="Q66" i="4"/>
  <c r="M66" i="4"/>
  <c r="P66" i="4" s="1"/>
  <c r="I66" i="4"/>
  <c r="Q65" i="4"/>
  <c r="I65" i="4"/>
  <c r="O65" i="4" s="1"/>
  <c r="N65" i="4" s="1"/>
  <c r="Q64" i="4"/>
  <c r="P64" i="4"/>
  <c r="M64" i="4"/>
  <c r="L64" i="4"/>
  <c r="K64" i="4"/>
  <c r="I64" i="4"/>
  <c r="J64" i="4" s="1"/>
  <c r="Q63" i="4"/>
  <c r="N63" i="4"/>
  <c r="K63" i="4"/>
  <c r="L63" i="4" s="1"/>
  <c r="J63" i="4"/>
  <c r="I63" i="4"/>
  <c r="O63" i="4" s="1"/>
  <c r="Q62" i="4"/>
  <c r="P62" i="4"/>
  <c r="M62" i="4"/>
  <c r="I62" i="4"/>
  <c r="Q61" i="4"/>
  <c r="I61" i="4"/>
  <c r="Q60" i="4"/>
  <c r="O60" i="4"/>
  <c r="N60" i="4" s="1"/>
  <c r="L60" i="4"/>
  <c r="K60" i="4"/>
  <c r="I60" i="4"/>
  <c r="J60" i="4" s="1"/>
  <c r="C60" i="4"/>
  <c r="Q59" i="4"/>
  <c r="M59" i="4"/>
  <c r="P59" i="4" s="1"/>
  <c r="I59" i="4"/>
  <c r="Q57" i="4"/>
  <c r="P57" i="4"/>
  <c r="O57" i="4"/>
  <c r="N57" i="4"/>
  <c r="M57" i="4"/>
  <c r="K57" i="4"/>
  <c r="L57" i="4" s="1"/>
  <c r="J57" i="4"/>
  <c r="I57" i="4"/>
  <c r="Q56" i="4"/>
  <c r="P56" i="4"/>
  <c r="O56" i="4"/>
  <c r="N56" i="4" s="1"/>
  <c r="M56" i="4"/>
  <c r="K56" i="4"/>
  <c r="L56" i="4" s="1"/>
  <c r="I56" i="4"/>
  <c r="J56" i="4" s="1"/>
  <c r="Q55" i="4"/>
  <c r="I55" i="4"/>
  <c r="Q54" i="4"/>
  <c r="P54" i="4"/>
  <c r="O54" i="4"/>
  <c r="N54" i="4" s="1"/>
  <c r="M54" i="4"/>
  <c r="J54" i="4"/>
  <c r="K54" i="4" s="1"/>
  <c r="L54" i="4" s="1"/>
  <c r="I54" i="4"/>
  <c r="Q53" i="4"/>
  <c r="O53" i="4"/>
  <c r="N53" i="4" s="1"/>
  <c r="K53" i="4"/>
  <c r="L53" i="4" s="1"/>
  <c r="I53" i="4"/>
  <c r="J53" i="4" s="1"/>
  <c r="Q52" i="4"/>
  <c r="M52" i="4"/>
  <c r="P52" i="4" s="1"/>
  <c r="J52" i="4"/>
  <c r="K52" i="4" s="1"/>
  <c r="L52" i="4" s="1"/>
  <c r="I52" i="4"/>
  <c r="O52" i="4" s="1"/>
  <c r="N52" i="4" s="1"/>
  <c r="Q51" i="4"/>
  <c r="O51" i="4"/>
  <c r="N51" i="4"/>
  <c r="L51" i="4"/>
  <c r="K51" i="4"/>
  <c r="J51" i="4"/>
  <c r="I51" i="4"/>
  <c r="Q50" i="4"/>
  <c r="I50" i="4"/>
  <c r="Q49" i="4"/>
  <c r="O49" i="4"/>
  <c r="N49" i="4" s="1"/>
  <c r="J49" i="4"/>
  <c r="K49" i="4" s="1"/>
  <c r="L49" i="4" s="1"/>
  <c r="I49" i="4"/>
  <c r="Q48" i="4"/>
  <c r="P48" i="4"/>
  <c r="M48" i="4"/>
  <c r="J48" i="4"/>
  <c r="K48" i="4" s="1"/>
  <c r="L48" i="4" s="1"/>
  <c r="I48" i="4"/>
  <c r="O48" i="4" s="1"/>
  <c r="N48" i="4" s="1"/>
  <c r="Q47" i="4"/>
  <c r="M47" i="4"/>
  <c r="P47" i="4" s="1"/>
  <c r="I47" i="4"/>
  <c r="Q46" i="4"/>
  <c r="O46" i="4"/>
  <c r="N46" i="4"/>
  <c r="L46" i="4"/>
  <c r="K46" i="4"/>
  <c r="J46" i="4"/>
  <c r="I46" i="4"/>
  <c r="Q45" i="4"/>
  <c r="M45" i="4"/>
  <c r="P45" i="4" s="1"/>
  <c r="I45" i="4"/>
  <c r="Q44" i="4"/>
  <c r="O44" i="4"/>
  <c r="N44" i="4" s="1"/>
  <c r="K44" i="4"/>
  <c r="L44" i="4" s="1"/>
  <c r="J44" i="4"/>
  <c r="I44" i="4"/>
  <c r="Q43" i="4"/>
  <c r="P43" i="4"/>
  <c r="M43" i="4"/>
  <c r="L43" i="4"/>
  <c r="K43" i="4"/>
  <c r="I43" i="4"/>
  <c r="J43" i="4" s="1"/>
  <c r="Q42" i="4"/>
  <c r="J42" i="4"/>
  <c r="K42" i="4" s="1"/>
  <c r="L42" i="4" s="1"/>
  <c r="I42" i="4"/>
  <c r="O42" i="4" s="1"/>
  <c r="N42" i="4" s="1"/>
  <c r="Q41" i="4"/>
  <c r="O41" i="4"/>
  <c r="N41" i="4" s="1"/>
  <c r="K41" i="4"/>
  <c r="L41" i="4" s="1"/>
  <c r="J41" i="4"/>
  <c r="I41" i="4"/>
  <c r="Q40" i="4"/>
  <c r="L40" i="4"/>
  <c r="J40" i="4"/>
  <c r="K40" i="4" s="1"/>
  <c r="I40" i="4"/>
  <c r="O40" i="4" s="1"/>
  <c r="N40" i="4" s="1"/>
  <c r="Q39" i="4"/>
  <c r="P39" i="4"/>
  <c r="O39" i="4"/>
  <c r="N39" i="4" s="1"/>
  <c r="M39" i="4"/>
  <c r="L39" i="4"/>
  <c r="K39" i="4"/>
  <c r="J39" i="4"/>
  <c r="I39" i="4"/>
  <c r="Q38" i="4"/>
  <c r="M38" i="4"/>
  <c r="P38" i="4" s="1"/>
  <c r="L38" i="4"/>
  <c r="K38" i="4"/>
  <c r="I38" i="4"/>
  <c r="J38" i="4" s="1"/>
  <c r="Q37" i="4"/>
  <c r="L37" i="4"/>
  <c r="J37" i="4"/>
  <c r="K37" i="4" s="1"/>
  <c r="I37" i="4"/>
  <c r="O37" i="4" s="1"/>
  <c r="N37" i="4" s="1"/>
  <c r="Q36" i="4"/>
  <c r="P36" i="4"/>
  <c r="O36" i="4"/>
  <c r="N36" i="4" s="1"/>
  <c r="M36" i="4"/>
  <c r="L36" i="4"/>
  <c r="K36" i="4"/>
  <c r="J36" i="4"/>
  <c r="I36" i="4"/>
  <c r="Q35" i="4"/>
  <c r="L35" i="4"/>
  <c r="K35" i="4"/>
  <c r="I35" i="4"/>
  <c r="J35" i="4" s="1"/>
  <c r="Q34" i="4"/>
  <c r="O34" i="4"/>
  <c r="N34" i="4" s="1"/>
  <c r="M34" i="4"/>
  <c r="P34" i="4" s="1"/>
  <c r="K34" i="4"/>
  <c r="L34" i="4" s="1"/>
  <c r="J34" i="4"/>
  <c r="I34" i="4"/>
  <c r="Q33" i="4"/>
  <c r="O33" i="4"/>
  <c r="N33" i="4" s="1"/>
  <c r="L33" i="4"/>
  <c r="K33" i="4"/>
  <c r="J33" i="4"/>
  <c r="I33" i="4"/>
  <c r="C33" i="4"/>
  <c r="Q32" i="4"/>
  <c r="L32" i="4"/>
  <c r="J32" i="4"/>
  <c r="K32" i="4" s="1"/>
  <c r="I32" i="4"/>
  <c r="O32" i="4" s="1"/>
  <c r="N32" i="4" s="1"/>
  <c r="C32" i="4"/>
  <c r="C30" i="6" s="1"/>
  <c r="Q31" i="4"/>
  <c r="P31" i="4"/>
  <c r="O31" i="4"/>
  <c r="N31" i="4"/>
  <c r="M31" i="4"/>
  <c r="J31" i="4"/>
  <c r="K31" i="4" s="1"/>
  <c r="L31" i="4" s="1"/>
  <c r="I31" i="4"/>
  <c r="Q29" i="4"/>
  <c r="O29" i="4"/>
  <c r="N29" i="4" s="1"/>
  <c r="M29" i="4"/>
  <c r="P29" i="4" s="1"/>
  <c r="I29" i="4"/>
  <c r="J29" i="4" s="1"/>
  <c r="K29" i="4" s="1"/>
  <c r="L29" i="4" s="1"/>
  <c r="Q28" i="4"/>
  <c r="M28" i="4"/>
  <c r="P28" i="4" s="1"/>
  <c r="L28" i="4"/>
  <c r="J28" i="4"/>
  <c r="K28" i="4" s="1"/>
  <c r="I28" i="4"/>
  <c r="O28" i="4" s="1"/>
  <c r="N28" i="4" s="1"/>
  <c r="Q27" i="4"/>
  <c r="O27" i="4"/>
  <c r="N27" i="4" s="1"/>
  <c r="K27" i="4"/>
  <c r="L27" i="4" s="1"/>
  <c r="J27" i="4"/>
  <c r="I27" i="4"/>
  <c r="Q26" i="4"/>
  <c r="P26" i="4"/>
  <c r="M26" i="4"/>
  <c r="K26" i="4"/>
  <c r="L26" i="4" s="1"/>
  <c r="I26" i="4"/>
  <c r="J26" i="4" s="1"/>
  <c r="Q25" i="4"/>
  <c r="I25" i="4"/>
  <c r="Q24" i="4"/>
  <c r="P24" i="4"/>
  <c r="O24" i="4"/>
  <c r="N24" i="4"/>
  <c r="M24" i="4"/>
  <c r="J24" i="4"/>
  <c r="K24" i="4" s="1"/>
  <c r="L24" i="4" s="1"/>
  <c r="I24" i="4"/>
  <c r="Q23" i="4"/>
  <c r="I23" i="4"/>
  <c r="J23" i="4" s="1"/>
  <c r="K23" i="4" s="1"/>
  <c r="L23" i="4" s="1"/>
  <c r="Q22" i="4"/>
  <c r="O22" i="4"/>
  <c r="N22" i="4" s="1"/>
  <c r="J22" i="4"/>
  <c r="K22" i="4" s="1"/>
  <c r="L22" i="4" s="1"/>
  <c r="I22" i="4"/>
  <c r="Q21" i="4"/>
  <c r="O21" i="4"/>
  <c r="N21" i="4" s="1"/>
  <c r="I21" i="4"/>
  <c r="J21" i="4" s="1"/>
  <c r="K21" i="4" s="1"/>
  <c r="L21" i="4" s="1"/>
  <c r="Q20" i="4"/>
  <c r="M20" i="4"/>
  <c r="P20" i="4" s="1"/>
  <c r="I20" i="4"/>
  <c r="Q19" i="4"/>
  <c r="P19" i="4"/>
  <c r="O19" i="4"/>
  <c r="N19" i="4"/>
  <c r="M19" i="4"/>
  <c r="J19" i="4"/>
  <c r="K19" i="4" s="1"/>
  <c r="L19" i="4" s="1"/>
  <c r="I19" i="4"/>
  <c r="Q18" i="4"/>
  <c r="O18" i="4"/>
  <c r="N18" i="4"/>
  <c r="J18" i="4"/>
  <c r="K18" i="4" s="1"/>
  <c r="L18" i="4" s="1"/>
  <c r="I18" i="4"/>
  <c r="Q17" i="4"/>
  <c r="M17" i="4"/>
  <c r="P17" i="4" s="1"/>
  <c r="I17" i="4"/>
  <c r="Q16" i="4"/>
  <c r="N16" i="4"/>
  <c r="J16" i="4"/>
  <c r="K16" i="4" s="1"/>
  <c r="L16" i="4" s="1"/>
  <c r="I16" i="4"/>
  <c r="O16" i="4" s="1"/>
  <c r="Q15" i="4"/>
  <c r="P15" i="4"/>
  <c r="O15" i="4"/>
  <c r="N15" i="4" s="1"/>
  <c r="M15" i="4"/>
  <c r="K15" i="4"/>
  <c r="L15" i="4" s="1"/>
  <c r="J15" i="4"/>
  <c r="I15" i="4"/>
  <c r="Q14" i="4"/>
  <c r="I14" i="4"/>
  <c r="Q13" i="4"/>
  <c r="O13" i="4"/>
  <c r="N13" i="4"/>
  <c r="J13" i="4"/>
  <c r="K13" i="4" s="1"/>
  <c r="L13" i="4" s="1"/>
  <c r="I13" i="4"/>
  <c r="Q12" i="4"/>
  <c r="I12" i="4"/>
  <c r="Q11" i="4"/>
  <c r="O11" i="4"/>
  <c r="N11" i="4"/>
  <c r="M11" i="4"/>
  <c r="P11" i="4" s="1"/>
  <c r="K11" i="4"/>
  <c r="L11" i="4" s="1"/>
  <c r="J11" i="4"/>
  <c r="I11" i="4"/>
  <c r="Q10" i="4"/>
  <c r="P10" i="4"/>
  <c r="O10" i="4"/>
  <c r="N10" i="4" s="1"/>
  <c r="M10" i="4"/>
  <c r="K10" i="4"/>
  <c r="L10" i="4" s="1"/>
  <c r="J10" i="4"/>
  <c r="I10" i="4"/>
  <c r="Q9" i="4"/>
  <c r="I9" i="4"/>
  <c r="Q8" i="4"/>
  <c r="O8" i="4"/>
  <c r="N8" i="4" s="1"/>
  <c r="M8" i="4"/>
  <c r="P8" i="4" s="1"/>
  <c r="J8" i="4"/>
  <c r="K8" i="4" s="1"/>
  <c r="L8" i="4" s="1"/>
  <c r="I8" i="4"/>
  <c r="Q7" i="4"/>
  <c r="O7" i="4"/>
  <c r="N7" i="4" s="1"/>
  <c r="K7" i="4"/>
  <c r="L7" i="4" s="1"/>
  <c r="J7" i="4"/>
  <c r="I7" i="4"/>
  <c r="Q6" i="4"/>
  <c r="M6" i="4"/>
  <c r="P6" i="4" s="1"/>
  <c r="I6" i="4"/>
  <c r="O6" i="4" s="1"/>
  <c r="N6" i="4" s="1"/>
  <c r="Q5" i="4"/>
  <c r="O5" i="4"/>
  <c r="N5" i="4" s="1"/>
  <c r="K5" i="4"/>
  <c r="L5" i="4" s="1"/>
  <c r="J5" i="4"/>
  <c r="I5" i="4"/>
  <c r="Q4" i="4"/>
  <c r="I4" i="4"/>
  <c r="C4" i="4"/>
  <c r="Q3" i="4"/>
  <c r="P3" i="4"/>
  <c r="M5" i="7" l="1"/>
  <c r="P5" i="7" s="1"/>
  <c r="C7" i="7"/>
  <c r="O3" i="7"/>
  <c r="N3" i="7" s="1"/>
  <c r="M4" i="7"/>
  <c r="P4" i="7" s="1"/>
  <c r="O5" i="7"/>
  <c r="N5" i="7" s="1"/>
  <c r="J6" i="7"/>
  <c r="K6" i="7" s="1"/>
  <c r="L6" i="7" s="1"/>
  <c r="O8" i="7"/>
  <c r="N8" i="7" s="1"/>
  <c r="O11" i="7"/>
  <c r="N11" i="7" s="1"/>
  <c r="O13" i="7"/>
  <c r="N13" i="7" s="1"/>
  <c r="O18" i="7"/>
  <c r="N18" i="7" s="1"/>
  <c r="O21" i="7"/>
  <c r="N21" i="7" s="1"/>
  <c r="O23" i="7"/>
  <c r="N23" i="7" s="1"/>
  <c r="M63" i="7"/>
  <c r="P63" i="7" s="1"/>
  <c r="C65" i="7"/>
  <c r="J26" i="7"/>
  <c r="K26" i="7" s="1"/>
  <c r="L26" i="7" s="1"/>
  <c r="J29" i="7"/>
  <c r="K29" i="7" s="1"/>
  <c r="L29" i="7" s="1"/>
  <c r="O31" i="7"/>
  <c r="N31" i="7" s="1"/>
  <c r="J31" i="7"/>
  <c r="K31" i="7" s="1"/>
  <c r="L31" i="7" s="1"/>
  <c r="M37" i="7"/>
  <c r="P37" i="7" s="1"/>
  <c r="C40" i="7"/>
  <c r="O41" i="7"/>
  <c r="N41" i="7" s="1"/>
  <c r="J41" i="7"/>
  <c r="K41" i="7" s="1"/>
  <c r="L41" i="7" s="1"/>
  <c r="O25" i="7"/>
  <c r="N25" i="7" s="1"/>
  <c r="O33" i="7"/>
  <c r="N33" i="7" s="1"/>
  <c r="J33" i="7"/>
  <c r="K33" i="7" s="1"/>
  <c r="L33" i="7" s="1"/>
  <c r="O46" i="7"/>
  <c r="N46" i="7" s="1"/>
  <c r="J46" i="7"/>
  <c r="K46" i="7" s="1"/>
  <c r="L46" i="7" s="1"/>
  <c r="O24" i="7"/>
  <c r="N24" i="7" s="1"/>
  <c r="J35" i="7"/>
  <c r="K35" i="7" s="1"/>
  <c r="L35" i="7" s="1"/>
  <c r="O36" i="7"/>
  <c r="N36" i="7" s="1"/>
  <c r="J36" i="7"/>
  <c r="K36" i="7" s="1"/>
  <c r="L36" i="7" s="1"/>
  <c r="J38" i="7"/>
  <c r="K38" i="7" s="1"/>
  <c r="L38" i="7" s="1"/>
  <c r="O39" i="7"/>
  <c r="N39" i="7" s="1"/>
  <c r="J39" i="7"/>
  <c r="K39" i="7" s="1"/>
  <c r="L39" i="7" s="1"/>
  <c r="J49" i="7"/>
  <c r="K49" i="7" s="1"/>
  <c r="L49" i="7" s="1"/>
  <c r="J51" i="7"/>
  <c r="K51" i="7" s="1"/>
  <c r="L51" i="7" s="1"/>
  <c r="J54" i="7"/>
  <c r="K54" i="7" s="1"/>
  <c r="L54" i="7" s="1"/>
  <c r="J57" i="7"/>
  <c r="K57" i="7" s="1"/>
  <c r="L57" i="7" s="1"/>
  <c r="M61" i="7"/>
  <c r="P61" i="7" s="1"/>
  <c r="J63" i="7"/>
  <c r="K63" i="7" s="1"/>
  <c r="L63" i="7" s="1"/>
  <c r="C89" i="7"/>
  <c r="M88" i="7"/>
  <c r="P88" i="7" s="1"/>
  <c r="O90" i="7"/>
  <c r="N90" i="7" s="1"/>
  <c r="J90" i="7"/>
  <c r="K90" i="7" s="1"/>
  <c r="L90" i="7" s="1"/>
  <c r="O100" i="7"/>
  <c r="N100" i="7" s="1"/>
  <c r="J100" i="7"/>
  <c r="K100" i="7" s="1"/>
  <c r="L100" i="7" s="1"/>
  <c r="O108" i="7"/>
  <c r="N108" i="7" s="1"/>
  <c r="J108" i="7"/>
  <c r="K108" i="7" s="1"/>
  <c r="L108" i="7" s="1"/>
  <c r="J59" i="7"/>
  <c r="K59" i="7" s="1"/>
  <c r="L59" i="7" s="1"/>
  <c r="J61" i="7"/>
  <c r="K61" i="7" s="1"/>
  <c r="L61" i="7" s="1"/>
  <c r="J64" i="7"/>
  <c r="K64" i="7" s="1"/>
  <c r="L64" i="7" s="1"/>
  <c r="O103" i="7"/>
  <c r="N103" i="7" s="1"/>
  <c r="J103" i="7"/>
  <c r="K103" i="7" s="1"/>
  <c r="L103" i="7" s="1"/>
  <c r="O65" i="7"/>
  <c r="N65" i="7" s="1"/>
  <c r="J65" i="7"/>
  <c r="K65" i="7" s="1"/>
  <c r="L65" i="7" s="1"/>
  <c r="O68" i="7"/>
  <c r="N68" i="7" s="1"/>
  <c r="J68" i="7"/>
  <c r="K68" i="7" s="1"/>
  <c r="L68" i="7" s="1"/>
  <c r="O70" i="7"/>
  <c r="N70" i="7" s="1"/>
  <c r="J70" i="7"/>
  <c r="K70" i="7" s="1"/>
  <c r="L70" i="7" s="1"/>
  <c r="J72" i="7"/>
  <c r="K72" i="7" s="1"/>
  <c r="L72" i="7" s="1"/>
  <c r="O73" i="7"/>
  <c r="N73" i="7" s="1"/>
  <c r="J73" i="7"/>
  <c r="K73" i="7" s="1"/>
  <c r="L73" i="7" s="1"/>
  <c r="J75" i="7"/>
  <c r="K75" i="7" s="1"/>
  <c r="L75" i="7" s="1"/>
  <c r="O76" i="7"/>
  <c r="N76" i="7" s="1"/>
  <c r="J76" i="7"/>
  <c r="K76" i="7" s="1"/>
  <c r="L76" i="7" s="1"/>
  <c r="O78" i="7"/>
  <c r="N78" i="7" s="1"/>
  <c r="J78" i="7"/>
  <c r="K78" i="7" s="1"/>
  <c r="L78" i="7" s="1"/>
  <c r="J80" i="7"/>
  <c r="K80" i="7" s="1"/>
  <c r="L80" i="7" s="1"/>
  <c r="O83" i="7"/>
  <c r="N83" i="7" s="1"/>
  <c r="J83" i="7"/>
  <c r="K83" i="7" s="1"/>
  <c r="L83" i="7" s="1"/>
  <c r="C31" i="6"/>
  <c r="M33" i="4"/>
  <c r="P33" i="4" s="1"/>
  <c r="O4" i="4"/>
  <c r="N4" i="4" s="1"/>
  <c r="J4" i="4"/>
  <c r="K4" i="4" s="1"/>
  <c r="L4" i="4" s="1"/>
  <c r="J6" i="4"/>
  <c r="K6" i="4" s="1"/>
  <c r="L6" i="4" s="1"/>
  <c r="O9" i="4"/>
  <c r="N9" i="4" s="1"/>
  <c r="J9" i="4"/>
  <c r="K9" i="4" s="1"/>
  <c r="L9" i="4" s="1"/>
  <c r="O25" i="4"/>
  <c r="N25" i="4" s="1"/>
  <c r="J25" i="4"/>
  <c r="K25" i="4" s="1"/>
  <c r="L25" i="4" s="1"/>
  <c r="C35" i="4"/>
  <c r="O47" i="4"/>
  <c r="N47" i="4" s="1"/>
  <c r="J47" i="4"/>
  <c r="K47" i="4" s="1"/>
  <c r="L47" i="4" s="1"/>
  <c r="J82" i="4"/>
  <c r="K82" i="4" s="1"/>
  <c r="L82" i="4" s="1"/>
  <c r="O82" i="4"/>
  <c r="N82" i="4" s="1"/>
  <c r="C3" i="6"/>
  <c r="C5" i="4"/>
  <c r="O17" i="4"/>
  <c r="N17" i="4" s="1"/>
  <c r="J17" i="4"/>
  <c r="K17" i="4" s="1"/>
  <c r="L17" i="4" s="1"/>
  <c r="O20" i="4"/>
  <c r="N20" i="4" s="1"/>
  <c r="J20" i="4"/>
  <c r="K20" i="4" s="1"/>
  <c r="L20" i="4" s="1"/>
  <c r="O23" i="4"/>
  <c r="N23" i="4" s="1"/>
  <c r="M32" i="4"/>
  <c r="P32" i="4" s="1"/>
  <c r="O45" i="4"/>
  <c r="N45" i="4" s="1"/>
  <c r="J45" i="4"/>
  <c r="K45" i="4" s="1"/>
  <c r="L45" i="4" s="1"/>
  <c r="O50" i="4"/>
  <c r="N50" i="4" s="1"/>
  <c r="J50" i="4"/>
  <c r="K50" i="4" s="1"/>
  <c r="L50" i="4" s="1"/>
  <c r="O61" i="4"/>
  <c r="N61" i="4" s="1"/>
  <c r="J61" i="4"/>
  <c r="K61" i="4" s="1"/>
  <c r="L61" i="4" s="1"/>
  <c r="O12" i="4"/>
  <c r="N12" i="4" s="1"/>
  <c r="J12" i="4"/>
  <c r="K12" i="4" s="1"/>
  <c r="L12" i="4" s="1"/>
  <c r="O14" i="4"/>
  <c r="N14" i="4" s="1"/>
  <c r="J14" i="4"/>
  <c r="K14" i="4" s="1"/>
  <c r="L14" i="4" s="1"/>
  <c r="M4" i="4"/>
  <c r="P4" i="4" s="1"/>
  <c r="O55" i="4"/>
  <c r="N55" i="4" s="1"/>
  <c r="J55" i="4"/>
  <c r="K55" i="4" s="1"/>
  <c r="L55" i="4" s="1"/>
  <c r="O59" i="4"/>
  <c r="N59" i="4" s="1"/>
  <c r="J59" i="4"/>
  <c r="K59" i="4" s="1"/>
  <c r="L59" i="4" s="1"/>
  <c r="O35" i="4"/>
  <c r="N35" i="4" s="1"/>
  <c r="O38" i="4"/>
  <c r="N38" i="4" s="1"/>
  <c r="C61" i="4"/>
  <c r="C57" i="6"/>
  <c r="M60" i="4"/>
  <c r="P60" i="4" s="1"/>
  <c r="O62" i="4"/>
  <c r="N62" i="4" s="1"/>
  <c r="J62" i="4"/>
  <c r="K62" i="4" s="1"/>
  <c r="L62" i="4" s="1"/>
  <c r="O67" i="4"/>
  <c r="N67" i="4" s="1"/>
  <c r="O98" i="4"/>
  <c r="N98" i="4" s="1"/>
  <c r="J98" i="4"/>
  <c r="K98" i="4" s="1"/>
  <c r="L98" i="4" s="1"/>
  <c r="O104" i="4"/>
  <c r="N104" i="4" s="1"/>
  <c r="J104" i="4"/>
  <c r="K104" i="4" s="1"/>
  <c r="L104" i="4" s="1"/>
  <c r="O43" i="4"/>
  <c r="N43" i="4" s="1"/>
  <c r="O66" i="4"/>
  <c r="N66" i="4" s="1"/>
  <c r="J66" i="4"/>
  <c r="K66" i="4" s="1"/>
  <c r="L66" i="4" s="1"/>
  <c r="O26" i="4"/>
  <c r="N26" i="4" s="1"/>
  <c r="O78" i="4"/>
  <c r="N78" i="4" s="1"/>
  <c r="J78" i="4"/>
  <c r="K78" i="4" s="1"/>
  <c r="L78" i="4" s="1"/>
  <c r="O74" i="4"/>
  <c r="N74" i="4" s="1"/>
  <c r="O77" i="4"/>
  <c r="N77" i="4" s="1"/>
  <c r="O85" i="4"/>
  <c r="N85" i="4" s="1"/>
  <c r="M88" i="4"/>
  <c r="P88" i="4" s="1"/>
  <c r="C89" i="4"/>
  <c r="O109" i="4"/>
  <c r="N109" i="4" s="1"/>
  <c r="O112" i="4"/>
  <c r="N112" i="4" s="1"/>
  <c r="J71" i="4"/>
  <c r="K71" i="4" s="1"/>
  <c r="L71" i="4" s="1"/>
  <c r="J73" i="4"/>
  <c r="K73" i="4" s="1"/>
  <c r="L73" i="4" s="1"/>
  <c r="J76" i="4"/>
  <c r="K76" i="4" s="1"/>
  <c r="L76" i="4" s="1"/>
  <c r="J81" i="4"/>
  <c r="K81" i="4" s="1"/>
  <c r="L81" i="4" s="1"/>
  <c r="O91" i="4"/>
  <c r="N91" i="4" s="1"/>
  <c r="O94" i="4"/>
  <c r="N94" i="4" s="1"/>
  <c r="J101" i="4"/>
  <c r="K101" i="4" s="1"/>
  <c r="L101" i="4" s="1"/>
  <c r="J103" i="4"/>
  <c r="K103" i="4" s="1"/>
  <c r="L103" i="4" s="1"/>
  <c r="J106" i="4"/>
  <c r="K106" i="4" s="1"/>
  <c r="L106" i="4" s="1"/>
  <c r="J108" i="4"/>
  <c r="K108" i="4" s="1"/>
  <c r="L108" i="4" s="1"/>
  <c r="O64" i="4"/>
  <c r="N64" i="4" s="1"/>
  <c r="J65" i="4"/>
  <c r="K65" i="4" s="1"/>
  <c r="L65" i="4" s="1"/>
  <c r="O69" i="4"/>
  <c r="N69" i="4" s="1"/>
  <c r="J70" i="4"/>
  <c r="K70" i="4" s="1"/>
  <c r="L70" i="4" s="1"/>
  <c r="J84" i="4"/>
  <c r="K84" i="4" s="1"/>
  <c r="L84" i="4" s="1"/>
  <c r="J88" i="4"/>
  <c r="K88" i="4" s="1"/>
  <c r="L88" i="4" s="1"/>
  <c r="J90" i="4"/>
  <c r="K90" i="4" s="1"/>
  <c r="L90" i="4" s="1"/>
  <c r="O99" i="4"/>
  <c r="N99" i="4" s="1"/>
  <c r="J100" i="4"/>
  <c r="K100" i="4" s="1"/>
  <c r="L100" i="4" s="1"/>
  <c r="J111" i="4"/>
  <c r="K111" i="4" s="1"/>
  <c r="L111" i="4" s="1"/>
  <c r="C41" i="7" l="1"/>
  <c r="M40" i="7"/>
  <c r="P40" i="7" s="1"/>
  <c r="C68" i="7"/>
  <c r="M65" i="7"/>
  <c r="P65" i="7" s="1"/>
  <c r="C9" i="7"/>
  <c r="M7" i="7"/>
  <c r="P7" i="7" s="1"/>
  <c r="C91" i="7"/>
  <c r="M89" i="7"/>
  <c r="P89" i="7" s="1"/>
  <c r="C4" i="6"/>
  <c r="M5" i="4"/>
  <c r="P5" i="4" s="1"/>
  <c r="C7" i="4"/>
  <c r="M89" i="4"/>
  <c r="P89" i="4" s="1"/>
  <c r="C85" i="6"/>
  <c r="C91" i="4"/>
  <c r="C33" i="6"/>
  <c r="C37" i="4"/>
  <c r="M35" i="4"/>
  <c r="P35" i="4" s="1"/>
  <c r="C58" i="6"/>
  <c r="C63" i="4"/>
  <c r="M61" i="4"/>
  <c r="P61" i="4" s="1"/>
  <c r="C69" i="7" l="1"/>
  <c r="M68" i="7"/>
  <c r="P68" i="7" s="1"/>
  <c r="M91" i="7"/>
  <c r="P91" i="7" s="1"/>
  <c r="C93" i="7"/>
  <c r="C12" i="7"/>
  <c r="M9" i="7"/>
  <c r="P9" i="7" s="1"/>
  <c r="C42" i="7"/>
  <c r="M41" i="7"/>
  <c r="P41" i="7" s="1"/>
  <c r="C35" i="6"/>
  <c r="C40" i="4"/>
  <c r="M37" i="4"/>
  <c r="P37" i="4" s="1"/>
  <c r="C65" i="4"/>
  <c r="C60" i="6"/>
  <c r="M63" i="4"/>
  <c r="P63" i="4" s="1"/>
  <c r="C6" i="6"/>
  <c r="M7" i="4"/>
  <c r="P7" i="4" s="1"/>
  <c r="C9" i="4"/>
  <c r="C93" i="4"/>
  <c r="C87" i="6"/>
  <c r="M91" i="4"/>
  <c r="P91" i="4" s="1"/>
  <c r="M93" i="7" l="1"/>
  <c r="P93" i="7" s="1"/>
  <c r="C96" i="7"/>
  <c r="M42" i="7"/>
  <c r="P42" i="7" s="1"/>
  <c r="C44" i="7"/>
  <c r="C13" i="7"/>
  <c r="M12" i="7"/>
  <c r="P12" i="7" s="1"/>
  <c r="M69" i="7"/>
  <c r="P69" i="7" s="1"/>
  <c r="C70" i="7"/>
  <c r="C68" i="4"/>
  <c r="C62" i="6"/>
  <c r="M65" i="4"/>
  <c r="P65" i="4" s="1"/>
  <c r="C38" i="6"/>
  <c r="C41" i="4"/>
  <c r="M40" i="4"/>
  <c r="P40" i="4" s="1"/>
  <c r="C96" i="4"/>
  <c r="M93" i="4"/>
  <c r="P93" i="4" s="1"/>
  <c r="C89" i="6"/>
  <c r="C8" i="6"/>
  <c r="M9" i="4"/>
  <c r="P9" i="4" s="1"/>
  <c r="C12" i="4"/>
  <c r="C97" i="7" l="1"/>
  <c r="M96" i="7"/>
  <c r="P96" i="7" s="1"/>
  <c r="C72" i="7"/>
  <c r="M70" i="7"/>
  <c r="P70" i="7" s="1"/>
  <c r="C46" i="7"/>
  <c r="M44" i="7"/>
  <c r="P44" i="7" s="1"/>
  <c r="C14" i="7"/>
  <c r="M13" i="7"/>
  <c r="P13" i="7" s="1"/>
  <c r="C11" i="6"/>
  <c r="C13" i="4"/>
  <c r="M12" i="4"/>
  <c r="P12" i="4" s="1"/>
  <c r="C92" i="6"/>
  <c r="C97" i="4"/>
  <c r="M96" i="4"/>
  <c r="P96" i="4" s="1"/>
  <c r="M41" i="4"/>
  <c r="P41" i="4" s="1"/>
  <c r="C39" i="6"/>
  <c r="C42" i="4"/>
  <c r="C65" i="6"/>
  <c r="C69" i="4"/>
  <c r="M68" i="4"/>
  <c r="P68" i="4" s="1"/>
  <c r="C16" i="7" l="1"/>
  <c r="M14" i="7"/>
  <c r="P14" i="7" s="1"/>
  <c r="C74" i="7"/>
  <c r="M72" i="7"/>
  <c r="P72" i="7" s="1"/>
  <c r="M46" i="7"/>
  <c r="P46" i="7" s="1"/>
  <c r="C49" i="7"/>
  <c r="M97" i="7"/>
  <c r="P97" i="7" s="1"/>
  <c r="C98" i="7"/>
  <c r="C12" i="6"/>
  <c r="M13" i="4"/>
  <c r="P13" i="4" s="1"/>
  <c r="C14" i="4"/>
  <c r="C70" i="4"/>
  <c r="C66" i="6"/>
  <c r="M69" i="4"/>
  <c r="P69" i="4" s="1"/>
  <c r="C40" i="6"/>
  <c r="C44" i="4"/>
  <c r="M42" i="4"/>
  <c r="P42" i="4" s="1"/>
  <c r="M97" i="4"/>
  <c r="P97" i="4" s="1"/>
  <c r="C98" i="4"/>
  <c r="C93" i="6"/>
  <c r="M74" i="7" l="1"/>
  <c r="P74" i="7" s="1"/>
  <c r="C77" i="7"/>
  <c r="C100" i="7"/>
  <c r="M98" i="7"/>
  <c r="P98" i="7" s="1"/>
  <c r="M49" i="7"/>
  <c r="P49" i="7" s="1"/>
  <c r="C50" i="7"/>
  <c r="M16" i="7"/>
  <c r="P16" i="7" s="1"/>
  <c r="C18" i="7"/>
  <c r="C42" i="6"/>
  <c r="C46" i="4"/>
  <c r="M44" i="4"/>
  <c r="P44" i="4" s="1"/>
  <c r="C67" i="6"/>
  <c r="M70" i="4"/>
  <c r="P70" i="4" s="1"/>
  <c r="C72" i="4"/>
  <c r="C100" i="4"/>
  <c r="C94" i="6"/>
  <c r="M98" i="4"/>
  <c r="P98" i="4" s="1"/>
  <c r="C13" i="6"/>
  <c r="C16" i="4"/>
  <c r="M14" i="4"/>
  <c r="P14" i="4" s="1"/>
  <c r="C51" i="7" l="1"/>
  <c r="M50" i="7"/>
  <c r="P50" i="7" s="1"/>
  <c r="M77" i="7"/>
  <c r="P77" i="7" s="1"/>
  <c r="C78" i="7"/>
  <c r="M18" i="7"/>
  <c r="P18" i="7" s="1"/>
  <c r="C21" i="7"/>
  <c r="C102" i="7"/>
  <c r="M100" i="7"/>
  <c r="P100" i="7" s="1"/>
  <c r="C15" i="6"/>
  <c r="C18" i="4"/>
  <c r="M16" i="4"/>
  <c r="P16" i="4" s="1"/>
  <c r="C96" i="6"/>
  <c r="M100" i="4"/>
  <c r="P100" i="4" s="1"/>
  <c r="C102" i="4"/>
  <c r="M72" i="4"/>
  <c r="P72" i="4" s="1"/>
  <c r="C69" i="6"/>
  <c r="C74" i="4"/>
  <c r="C44" i="6"/>
  <c r="M46" i="4"/>
  <c r="P46" i="4" s="1"/>
  <c r="C49" i="4"/>
  <c r="C79" i="7" l="1"/>
  <c r="M78" i="7"/>
  <c r="P78" i="7" s="1"/>
  <c r="M102" i="7"/>
  <c r="P102" i="7" s="1"/>
  <c r="C105" i="7"/>
  <c r="C22" i="7"/>
  <c r="M21" i="7"/>
  <c r="P21" i="7" s="1"/>
  <c r="M51" i="7"/>
  <c r="P51" i="7" s="1"/>
  <c r="C53" i="7"/>
  <c r="C47" i="6"/>
  <c r="M49" i="4"/>
  <c r="P49" i="4" s="1"/>
  <c r="C50" i="4"/>
  <c r="C17" i="6"/>
  <c r="M18" i="4"/>
  <c r="P18" i="4" s="1"/>
  <c r="C21" i="4"/>
  <c r="M102" i="4"/>
  <c r="P102" i="4" s="1"/>
  <c r="C98" i="6"/>
  <c r="C105" i="4"/>
  <c r="C71" i="6"/>
  <c r="C77" i="4"/>
  <c r="M74" i="4"/>
  <c r="P74" i="4" s="1"/>
  <c r="M53" i="7" l="1"/>
  <c r="P53" i="7" s="1"/>
  <c r="C55" i="7"/>
  <c r="M55" i="7" s="1"/>
  <c r="P55" i="7" s="1"/>
  <c r="M105" i="7"/>
  <c r="P105" i="7" s="1"/>
  <c r="C106" i="7"/>
  <c r="C23" i="7"/>
  <c r="M22" i="7"/>
  <c r="P22" i="7" s="1"/>
  <c r="M79" i="7"/>
  <c r="P79" i="7" s="1"/>
  <c r="C81" i="7"/>
  <c r="C78" i="4"/>
  <c r="C74" i="6"/>
  <c r="M77" i="4"/>
  <c r="P77" i="4" s="1"/>
  <c r="C48" i="6"/>
  <c r="C51" i="4"/>
  <c r="M50" i="4"/>
  <c r="P50" i="4" s="1"/>
  <c r="C20" i="6"/>
  <c r="C22" i="4"/>
  <c r="M21" i="4"/>
  <c r="P21" i="4" s="1"/>
  <c r="M105" i="4"/>
  <c r="P105" i="4" s="1"/>
  <c r="C101" i="6"/>
  <c r="C106" i="4"/>
  <c r="M81" i="7" l="1"/>
  <c r="P81" i="7" s="1"/>
  <c r="C83" i="7"/>
  <c r="M83" i="7" s="1"/>
  <c r="P83" i="7" s="1"/>
  <c r="C107" i="7"/>
  <c r="M106" i="7"/>
  <c r="P106" i="7" s="1"/>
  <c r="C25" i="7"/>
  <c r="M23" i="7"/>
  <c r="P23" i="7" s="1"/>
  <c r="C102" i="6"/>
  <c r="C107" i="4"/>
  <c r="M106" i="4"/>
  <c r="P106" i="4" s="1"/>
  <c r="C21" i="6"/>
  <c r="C23" i="4"/>
  <c r="M22" i="4"/>
  <c r="P22" i="4" s="1"/>
  <c r="M51" i="4"/>
  <c r="P51" i="4" s="1"/>
  <c r="C49" i="6"/>
  <c r="C53" i="4"/>
  <c r="C79" i="4"/>
  <c r="M78" i="4"/>
  <c r="P78" i="4" s="1"/>
  <c r="C75" i="6"/>
  <c r="M107" i="7" l="1"/>
  <c r="P107" i="7" s="1"/>
  <c r="C109" i="7"/>
  <c r="M25" i="7"/>
  <c r="P25" i="7" s="1"/>
  <c r="C27" i="7"/>
  <c r="M27" i="7" s="1"/>
  <c r="P27" i="7" s="1"/>
  <c r="C76" i="6"/>
  <c r="M79" i="4"/>
  <c r="P79" i="4" s="1"/>
  <c r="C81" i="4"/>
  <c r="M107" i="4"/>
  <c r="P107" i="4" s="1"/>
  <c r="C109" i="4"/>
  <c r="C103" i="6"/>
  <c r="C51" i="6"/>
  <c r="M53" i="4"/>
  <c r="P53" i="4" s="1"/>
  <c r="C55" i="4"/>
  <c r="C22" i="6"/>
  <c r="C25" i="4"/>
  <c r="M23" i="4"/>
  <c r="P23" i="4" s="1"/>
  <c r="M109" i="7" l="1"/>
  <c r="P109" i="7" s="1"/>
  <c r="C111" i="7"/>
  <c r="M111" i="7" s="1"/>
  <c r="P111" i="7" s="1"/>
  <c r="C24" i="6"/>
  <c r="C27" i="4"/>
  <c r="M25" i="4"/>
  <c r="P25" i="4" s="1"/>
  <c r="C83" i="4"/>
  <c r="C78" i="6"/>
  <c r="M81" i="4"/>
  <c r="P81" i="4" s="1"/>
  <c r="C53" i="6"/>
  <c r="M55" i="4"/>
  <c r="P55" i="4" s="1"/>
  <c r="C111" i="4"/>
  <c r="M109" i="4"/>
  <c r="P109" i="4" s="1"/>
  <c r="C105" i="6"/>
  <c r="C26" i="6" l="1"/>
  <c r="M27" i="4"/>
  <c r="P27" i="4" s="1"/>
  <c r="C80" i="6"/>
  <c r="M83" i="4"/>
  <c r="P83" i="4" s="1"/>
  <c r="M111" i="4"/>
  <c r="P111" i="4" s="1"/>
  <c r="C107" i="6"/>
</calcChain>
</file>

<file path=xl/sharedStrings.xml><?xml version="1.0" encoding="utf-8"?>
<sst xmlns="http://schemas.openxmlformats.org/spreadsheetml/2006/main" count="67" uniqueCount="30">
  <si>
    <t>Input</t>
  </si>
  <si>
    <t>Measurements</t>
  </si>
  <si>
    <t>Settings</t>
  </si>
  <si>
    <t>Calculation</t>
  </si>
  <si>
    <t>Results</t>
  </si>
  <si>
    <t>Erat</t>
  </si>
  <si>
    <t xml:space="preserve">Vti </t>
  </si>
  <si>
    <t>RR</t>
  </si>
  <si>
    <t>IE</t>
  </si>
  <si>
    <t>Tidal Volume</t>
  </si>
  <si>
    <t>dTi*2</t>
  </si>
  <si>
    <t>Step</t>
  </si>
  <si>
    <t>Time Breath</t>
  </si>
  <si>
    <t>Time Inhale</t>
  </si>
  <si>
    <t>Time Exhale</t>
  </si>
  <si>
    <t>Delta Ti</t>
  </si>
  <si>
    <t>Delta Volume</t>
  </si>
  <si>
    <t>Rpm (est)</t>
  </si>
  <si>
    <t>PPS (est)</t>
  </si>
  <si>
    <t>dVol (%)</t>
  </si>
  <si>
    <t>dIE(%)</t>
  </si>
  <si>
    <t>v</t>
  </si>
  <si>
    <t>warn</t>
  </si>
  <si>
    <t>erat</t>
  </si>
  <si>
    <t>vti</t>
  </si>
  <si>
    <t>rr</t>
  </si>
  <si>
    <t>dti</t>
  </si>
  <si>
    <t>step</t>
  </si>
  <si>
    <t>Kolom A: tanda 'v' menandakan 'warning' atau set yang harus diwaspadai karena</t>
  </si>
  <si>
    <t>Volume Tidak Tercapai karena Pressure  inhale terlalu besar (released melalui safety valve)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</si>
</sst>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"/>
    <numFmt numFmtId="166" formatCode="0.00_ "/>
    <numFmt numFmtId="169" formatCode="_-* #,##0.00_-;\-* #,##0.00_-;_-* &quot;-&quot;??_-;_-@_-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-0.249977111117893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69" fontId="4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8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7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0" fontId="3" fillId="10" borderId="1" xfId="0" applyFont="1" applyFill="1" applyBorder="1">
      <alignment vertical="center"/>
    </xf>
    <xf numFmtId="0" fontId="0" fillId="11" borderId="1" xfId="0" applyFill="1" applyBorder="1" applyAlignment="1">
      <alignment vertical="center"/>
    </xf>
    <xf numFmtId="166" fontId="3" fillId="0" borderId="1" xfId="0" applyNumberFormat="1" applyFont="1" applyFill="1" applyBorder="1" applyAlignment="1">
      <alignment vertical="center"/>
    </xf>
    <xf numFmtId="166" fontId="3" fillId="5" borderId="1" xfId="0" applyNumberFormat="1" applyFont="1" applyFill="1" applyBorder="1" applyAlignment="1">
      <alignment vertical="center"/>
    </xf>
    <xf numFmtId="0" fontId="2" fillId="2" borderId="1" xfId="0" applyFont="1" applyFill="1" applyBorder="1">
      <alignment vertical="center"/>
    </xf>
    <xf numFmtId="166" fontId="3" fillId="0" borderId="1" xfId="0" applyNumberFormat="1" applyFont="1" applyBorder="1">
      <alignment vertical="center"/>
    </xf>
    <xf numFmtId="169" fontId="3" fillId="0" borderId="1" xfId="1" applyFont="1" applyBorder="1">
      <alignment vertical="center"/>
    </xf>
    <xf numFmtId="164" fontId="3" fillId="0" borderId="1" xfId="0" applyNumberFormat="1" applyFont="1" applyBorder="1">
      <alignment vertical="center"/>
    </xf>
    <xf numFmtId="166" fontId="3" fillId="5" borderId="1" xfId="0" applyNumberFormat="1" applyFont="1" applyFill="1" applyBorder="1">
      <alignment vertical="center"/>
    </xf>
    <xf numFmtId="169" fontId="3" fillId="5" borderId="1" xfId="1" applyFont="1" applyFill="1" applyBorder="1">
      <alignment vertical="center"/>
    </xf>
    <xf numFmtId="164" fontId="3" fillId="5" borderId="1" xfId="0" applyNumberFormat="1" applyFont="1" applyFill="1" applyBorder="1">
      <alignment vertical="center"/>
    </xf>
    <xf numFmtId="166" fontId="3" fillId="2" borderId="1" xfId="0" applyNumberFormat="1" applyFont="1" applyFill="1" applyBorder="1">
      <alignment vertical="center"/>
    </xf>
    <xf numFmtId="169" fontId="3" fillId="2" borderId="1" xfId="1" applyFont="1" applyFill="1" applyBorder="1">
      <alignment vertical="center"/>
    </xf>
    <xf numFmtId="166" fontId="3" fillId="0" borderId="1" xfId="0" applyNumberFormat="1" applyFont="1" applyFill="1" applyBorder="1">
      <alignment vertical="center"/>
    </xf>
    <xf numFmtId="0" fontId="3" fillId="12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4" borderId="1" xfId="0" applyFont="1" applyFill="1" applyBorder="1" applyAlignment="1">
      <alignment vertical="center"/>
    </xf>
    <xf numFmtId="0" fontId="3" fillId="15" borderId="1" xfId="0" applyFont="1" applyFill="1" applyBorder="1">
      <alignment vertical="center"/>
    </xf>
    <xf numFmtId="0" fontId="3" fillId="16" borderId="1" xfId="0" applyFont="1" applyFill="1" applyBorder="1" applyAlignment="1">
      <alignment vertical="center"/>
    </xf>
    <xf numFmtId="0" fontId="3" fillId="15" borderId="1" xfId="0" applyFont="1" applyFill="1" applyBorder="1" applyAlignment="1">
      <alignment vertical="center"/>
    </xf>
    <xf numFmtId="0" fontId="3" fillId="17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</cellXfs>
  <cellStyles count="2">
    <cellStyle name="Comma" xfId="1" builtinId="3"/>
    <cellStyle name="Normal" xfId="0" builtinId="0"/>
  </cellStyles>
  <dxfs count="12">
    <dxf>
      <fill>
        <patternFill patternType="solid">
          <bgColor theme="4" tint="0.5999938962981048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RPM vs RR, V300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1-41BD-A394-3EAFA1964F89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1-41BD-A394-3EAFA1964F89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1-41BD-A394-3EAFA196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IE, V300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(2)'!$Q$3:$Q$11</c:f>
              <c:numCache>
                <c:formatCode>0.00_ </c:formatCode>
                <c:ptCount val="9"/>
                <c:pt idx="0">
                  <c:v>2.0000000000000018</c:v>
                </c:pt>
                <c:pt idx="1">
                  <c:v>2.0000000000000018</c:v>
                </c:pt>
                <c:pt idx="2">
                  <c:v>1.0000000000000009</c:v>
                </c:pt>
                <c:pt idx="3">
                  <c:v>2.0000000000000018</c:v>
                </c:pt>
                <c:pt idx="4">
                  <c:v>1.0000000000000009</c:v>
                </c:pt>
                <c:pt idx="5">
                  <c:v>2.0000000000000018</c:v>
                </c:pt>
                <c:pt idx="6">
                  <c:v>1.0000000000000009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F-41FF-919F-ECB9B7BF8F80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(2)'!$Q$12:$Q$20</c:f>
              <c:numCache>
                <c:formatCode>0.00_ </c:formatCode>
                <c:ptCount val="9"/>
                <c:pt idx="0">
                  <c:v>1.0000000000000009</c:v>
                </c:pt>
                <c:pt idx="1">
                  <c:v>0</c:v>
                </c:pt>
                <c:pt idx="2">
                  <c:v>0.49999999999998934</c:v>
                </c:pt>
                <c:pt idx="3">
                  <c:v>0</c:v>
                </c:pt>
                <c:pt idx="4">
                  <c:v>-0.50000000000000044</c:v>
                </c:pt>
                <c:pt idx="5">
                  <c:v>0</c:v>
                </c:pt>
                <c:pt idx="6">
                  <c:v>-0.50000000000000044</c:v>
                </c:pt>
                <c:pt idx="7">
                  <c:v>0</c:v>
                </c:pt>
                <c:pt idx="8">
                  <c:v>-0.50000000000000044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4F-41FF-919F-ECB9B7BF8F80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(2)'!$Q$21:$Q$29</c:f>
              <c:numCache>
                <c:formatCode>0.00_ </c:formatCode>
                <c:ptCount val="9"/>
                <c:pt idx="0">
                  <c:v>-0.33333333333332626</c:v>
                </c:pt>
                <c:pt idx="1">
                  <c:v>-0.33333333333332626</c:v>
                </c:pt>
                <c:pt idx="2">
                  <c:v>-0.66666666666666718</c:v>
                </c:pt>
                <c:pt idx="3">
                  <c:v>-0.99999999999999345</c:v>
                </c:pt>
                <c:pt idx="4">
                  <c:v>0.33333333333332626</c:v>
                </c:pt>
                <c:pt idx="5">
                  <c:v>-0.33333333333332626</c:v>
                </c:pt>
                <c:pt idx="6">
                  <c:v>-0.33333333333332626</c:v>
                </c:pt>
                <c:pt idx="7">
                  <c:v>0.33333333333332626</c:v>
                </c:pt>
                <c:pt idx="8">
                  <c:v>-2.0000000000000018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4F-41FF-919F-ECB9B7BF8F80}"/>
            </c:ext>
          </c:extLst>
        </c:ser>
        <c:ser>
          <c:idx val="3"/>
          <c:order val="3"/>
          <c:tx>
            <c:v>Upper Bound</c:v>
          </c:tx>
          <c:spPr>
            <a:ln w="12700" cap="rnd" cmpd="sng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B4F-41FF-919F-ECB9B7BF8F80}"/>
            </c:ext>
          </c:extLst>
        </c:ser>
        <c:ser>
          <c:idx val="4"/>
          <c:order val="4"/>
          <c:tx>
            <c:v>Lower Bound</c:v>
          </c:tx>
          <c:spPr>
            <a:ln w="12700" cap="rnd" cmpd="sng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B4F-41FF-919F-ECB9B7BF8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IE(%)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V600 const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Summary'!$M$51:$M$55</c:f>
              <c:numCache>
                <c:formatCode>General</c:formatCode>
                <c:ptCount val="5"/>
                <c:pt idx="0">
                  <c:v>149.40239043824701</c:v>
                </c:pt>
                <c:pt idx="1">
                  <c:v>178.57142857142901</c:v>
                </c:pt>
                <c:pt idx="2">
                  <c:v>209.49720670391099</c:v>
                </c:pt>
                <c:pt idx="3">
                  <c:v>238.85350318471299</c:v>
                </c:pt>
                <c:pt idx="4">
                  <c:v>295.27559055118098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7-4604-9AC3-EE3EF2E2F86C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Summary'!$M$56:$M$60</c:f>
              <c:numCache>
                <c:formatCode>General</c:formatCode>
                <c:ptCount val="5"/>
                <c:pt idx="0">
                  <c:v>227.272727272727</c:v>
                </c:pt>
                <c:pt idx="1">
                  <c:v>279.85074626865702</c:v>
                </c:pt>
                <c:pt idx="2">
                  <c:v>326.08695652173901</c:v>
                </c:pt>
                <c:pt idx="3">
                  <c:v>378.78787878787898</c:v>
                </c:pt>
                <c:pt idx="4">
                  <c:v>493.42105263157902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7-4604-9AC3-EE3EF2E2F86C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Summary'!$M$61:$M$65</c:f>
              <c:numCache>
                <c:formatCode>General</c:formatCode>
                <c:ptCount val="5"/>
                <c:pt idx="0">
                  <c:v>312.5</c:v>
                </c:pt>
                <c:pt idx="1">
                  <c:v>378.78787878787898</c:v>
                </c:pt>
                <c:pt idx="2">
                  <c:v>451.80722891566302</c:v>
                </c:pt>
                <c:pt idx="3">
                  <c:v>559.70149253731302</c:v>
                </c:pt>
                <c:pt idx="4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7-4604-9AC3-EE3EF2E2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</c:valAx>
      <c:valAx>
        <c:axId val="6577600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V300 const Step</a:t>
            </a:r>
          </a:p>
        </c:rich>
      </c:tx>
      <c:layout>
        <c:manualLayout>
          <c:xMode val="edge"/>
          <c:yMode val="edge"/>
          <c:x val="0.228666114333057"/>
          <c:y val="2.4799599198396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(2)'!$N$3:$N$11</c:f>
              <c:numCache>
                <c:formatCode>0.00_ </c:formatCode>
                <c:ptCount val="9"/>
                <c:pt idx="0">
                  <c:v>83.518930957683736</c:v>
                </c:pt>
                <c:pt idx="1">
                  <c:v>96.649484536082483</c:v>
                </c:pt>
                <c:pt idx="2">
                  <c:v>111.94029850746269</c:v>
                </c:pt>
                <c:pt idx="3">
                  <c:v>120.96774193548387</c:v>
                </c:pt>
                <c:pt idx="4">
                  <c:v>128.86597938144328</c:v>
                </c:pt>
                <c:pt idx="5">
                  <c:v>142.04545454545456</c:v>
                </c:pt>
                <c:pt idx="6">
                  <c:v>156.90376569037659</c:v>
                </c:pt>
                <c:pt idx="7">
                  <c:v>198.41269841269843</c:v>
                </c:pt>
                <c:pt idx="8">
                  <c:v>243.50649350649354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5-4BFC-B44C-3D4957D77E01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(2)'!$N$12:$N$20</c:f>
              <c:numCache>
                <c:formatCode>0.00_ </c:formatCode>
                <c:ptCount val="9"/>
                <c:pt idx="0">
                  <c:v>120.19230769230769</c:v>
                </c:pt>
                <c:pt idx="1">
                  <c:v>143.12977099236639</c:v>
                </c:pt>
                <c:pt idx="2">
                  <c:v>166.66666666666666</c:v>
                </c:pt>
                <c:pt idx="3">
                  <c:v>182.92682926829269</c:v>
                </c:pt>
                <c:pt idx="4">
                  <c:v>195.31249999999997</c:v>
                </c:pt>
                <c:pt idx="5">
                  <c:v>223.21428571428572</c:v>
                </c:pt>
                <c:pt idx="6">
                  <c:v>250.00000000000003</c:v>
                </c:pt>
                <c:pt idx="7">
                  <c:v>328.9473684210526</c:v>
                </c:pt>
                <c:pt idx="8">
                  <c:v>426.13636363636363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5-4BFC-B44C-3D4957D77E01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(2)'!$N$21:$N$29</c:f>
              <c:numCache>
                <c:formatCode>0.00_ </c:formatCode>
                <c:ptCount val="9"/>
                <c:pt idx="0">
                  <c:v>162.33766233766232</c:v>
                </c:pt>
                <c:pt idx="1">
                  <c:v>198.41269841269843</c:v>
                </c:pt>
                <c:pt idx="2">
                  <c:v>231.4814814814815</c:v>
                </c:pt>
                <c:pt idx="3">
                  <c:v>248.34437086092714</c:v>
                </c:pt>
                <c:pt idx="4">
                  <c:v>275.73529411764707</c:v>
                </c:pt>
                <c:pt idx="5">
                  <c:v>309.91735537190078</c:v>
                </c:pt>
                <c:pt idx="6">
                  <c:v>360.57692307692304</c:v>
                </c:pt>
                <c:pt idx="7">
                  <c:v>506.75675675675672</c:v>
                </c:pt>
                <c:pt idx="8">
                  <c:v>646.55172413793093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5-4BFC-B44C-3D4957D77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  <c:majorUnit val="2"/>
      </c:valAx>
      <c:valAx>
        <c:axId val="657760014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V600 const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Summary'!$M$51:$M$55</c:f>
              <c:numCache>
                <c:formatCode>General</c:formatCode>
                <c:ptCount val="5"/>
                <c:pt idx="0">
                  <c:v>149.40239043824701</c:v>
                </c:pt>
                <c:pt idx="1">
                  <c:v>178.57142857142901</c:v>
                </c:pt>
                <c:pt idx="2">
                  <c:v>209.49720670391099</c:v>
                </c:pt>
                <c:pt idx="3">
                  <c:v>238.85350318471299</c:v>
                </c:pt>
                <c:pt idx="4">
                  <c:v>295.27559055118098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0-4DF5-A9F7-3514F63D105C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Summary'!$M$56:$M$60</c:f>
              <c:numCache>
                <c:formatCode>General</c:formatCode>
                <c:ptCount val="5"/>
                <c:pt idx="0">
                  <c:v>227.272727272727</c:v>
                </c:pt>
                <c:pt idx="1">
                  <c:v>279.85074626865702</c:v>
                </c:pt>
                <c:pt idx="2">
                  <c:v>326.08695652173901</c:v>
                </c:pt>
                <c:pt idx="3">
                  <c:v>378.78787878787898</c:v>
                </c:pt>
                <c:pt idx="4">
                  <c:v>493.42105263157902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0-4DF5-A9F7-3514F63D105C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Summary'!$M$61:$M$65</c:f>
              <c:numCache>
                <c:formatCode>General</c:formatCode>
                <c:ptCount val="5"/>
                <c:pt idx="0">
                  <c:v>312.5</c:v>
                </c:pt>
                <c:pt idx="1">
                  <c:v>378.78787878787898</c:v>
                </c:pt>
                <c:pt idx="2">
                  <c:v>451.80722891566302</c:v>
                </c:pt>
                <c:pt idx="3">
                  <c:v>559.70149253731302</c:v>
                </c:pt>
                <c:pt idx="4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E0-4DF5-A9F7-3514F63D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</c:valAx>
      <c:valAx>
        <c:axId val="6577600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VTi, V400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(2)'!$P$31:$P$39</c:f>
              <c:numCache>
                <c:formatCode>0.0_ </c:formatCode>
                <c:ptCount val="9"/>
                <c:pt idx="0">
                  <c:v>0.5</c:v>
                </c:pt>
                <c:pt idx="1">
                  <c:v>-0.5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1-4FDE-9197-23466D9C94E1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(2)'!$P$40:$P$48</c:f>
              <c:numCache>
                <c:formatCode>0.0_ 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1.25</c:v>
                </c:pt>
                <c:pt idx="7">
                  <c:v>0.25</c:v>
                </c:pt>
                <c:pt idx="8">
                  <c:v>-1.25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1-4FDE-9197-23466D9C94E1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(2)'!$P$49:$P$57</c:f>
              <c:numCache>
                <c:formatCode>0.0_ </c:formatCode>
                <c:ptCount val="9"/>
                <c:pt idx="0">
                  <c:v>-1.25</c:v>
                </c:pt>
                <c:pt idx="1">
                  <c:v>-0.25</c:v>
                </c:pt>
                <c:pt idx="2">
                  <c:v>0.5</c:v>
                </c:pt>
                <c:pt idx="3">
                  <c:v>-1</c:v>
                </c:pt>
                <c:pt idx="4">
                  <c:v>-0.5</c:v>
                </c:pt>
                <c:pt idx="5">
                  <c:v>-2.75</c:v>
                </c:pt>
                <c:pt idx="6">
                  <c:v>-1.25</c:v>
                </c:pt>
                <c:pt idx="7">
                  <c:v>-7.2499999999999991</c:v>
                </c:pt>
                <c:pt idx="8">
                  <c:v>-15.5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C1-4FDE-9197-23466D9C94E1}"/>
            </c:ext>
          </c:extLst>
        </c:ser>
        <c:ser>
          <c:idx val="3"/>
          <c:order val="3"/>
          <c:tx>
            <c:v>Upper Bound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2C1-4FDE-9197-23466D9C94E1}"/>
            </c:ext>
          </c:extLst>
        </c:ser>
        <c:ser>
          <c:idx val="4"/>
          <c:order val="4"/>
          <c:tx>
            <c:v>Lower Bound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2C1-4FDE-9197-23466D9C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Vti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IE, V400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(2)'!$Q$31:$Q$39</c:f>
              <c:numCache>
                <c:formatCode>0.00_ </c:formatCode>
                <c:ptCount val="9"/>
                <c:pt idx="0">
                  <c:v>1.0000000000000009</c:v>
                </c:pt>
                <c:pt idx="1">
                  <c:v>1.0000000000000009</c:v>
                </c:pt>
                <c:pt idx="2">
                  <c:v>1.0000000000000009</c:v>
                </c:pt>
                <c:pt idx="3">
                  <c:v>2.0000000000000018</c:v>
                </c:pt>
                <c:pt idx="4">
                  <c:v>0</c:v>
                </c:pt>
                <c:pt idx="5">
                  <c:v>1.0000000000000009</c:v>
                </c:pt>
                <c:pt idx="6">
                  <c:v>0</c:v>
                </c:pt>
                <c:pt idx="7">
                  <c:v>1.0000000000000009</c:v>
                </c:pt>
                <c:pt idx="8">
                  <c:v>3.0000000000000027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7-4858-A116-D4C3E8D165E2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(2)'!$Q$40:$Q$48</c:f>
              <c:numCache>
                <c:formatCode>0.00_ </c:formatCode>
                <c:ptCount val="9"/>
                <c:pt idx="0">
                  <c:v>1.0000000000000009</c:v>
                </c:pt>
                <c:pt idx="1">
                  <c:v>0.49999999999998934</c:v>
                </c:pt>
                <c:pt idx="2">
                  <c:v>-1.0000000000000009</c:v>
                </c:pt>
                <c:pt idx="3">
                  <c:v>-0.50000000000000044</c:v>
                </c:pt>
                <c:pt idx="4">
                  <c:v>0</c:v>
                </c:pt>
                <c:pt idx="5">
                  <c:v>-0.50000000000000044</c:v>
                </c:pt>
                <c:pt idx="6">
                  <c:v>-0.50000000000000044</c:v>
                </c:pt>
                <c:pt idx="7">
                  <c:v>0</c:v>
                </c:pt>
                <c:pt idx="8">
                  <c:v>-0.50000000000000044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7-4858-A116-D4C3E8D165E2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(2)'!$Q$49:$Q$57</c:f>
              <c:numCache>
                <c:formatCode>0.00_ </c:formatCode>
                <c:ptCount val="9"/>
                <c:pt idx="0">
                  <c:v>0.33333333333332626</c:v>
                </c:pt>
                <c:pt idx="1">
                  <c:v>0.66666666666666718</c:v>
                </c:pt>
                <c:pt idx="2">
                  <c:v>0</c:v>
                </c:pt>
                <c:pt idx="3">
                  <c:v>0</c:v>
                </c:pt>
                <c:pt idx="4">
                  <c:v>-0.99999999999999345</c:v>
                </c:pt>
                <c:pt idx="5">
                  <c:v>1.3333333333333344</c:v>
                </c:pt>
                <c:pt idx="6">
                  <c:v>0</c:v>
                </c:pt>
                <c:pt idx="7">
                  <c:v>-2.3333333333333277</c:v>
                </c:pt>
                <c:pt idx="8">
                  <c:v>-2.3333333333333277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7-4858-A116-D4C3E8D165E2}"/>
            </c:ext>
          </c:extLst>
        </c:ser>
        <c:ser>
          <c:idx val="3"/>
          <c:order val="3"/>
          <c:tx>
            <c:v>Upper Bound</c:v>
          </c:tx>
          <c:spPr>
            <a:ln w="12700" cap="rnd" cmpd="sng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477-4858-A116-D4C3E8D165E2}"/>
            </c:ext>
          </c:extLst>
        </c:ser>
        <c:ser>
          <c:idx val="4"/>
          <c:order val="4"/>
          <c:tx>
            <c:v>Lower Bound</c:v>
          </c:tx>
          <c:spPr>
            <a:ln w="12700" cap="rnd" cmpd="sng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477-4858-A116-D4C3E8D1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IE(%)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V400 const Step</a:t>
            </a:r>
          </a:p>
        </c:rich>
      </c:tx>
      <c:layout>
        <c:manualLayout>
          <c:xMode val="edge"/>
          <c:yMode val="edge"/>
          <c:x val="0.228666114333057"/>
          <c:y val="2.4799599198396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(2)'!$D$31:$D$39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(2)'!$N$31:$N$39</c:f>
              <c:numCache>
                <c:formatCode>0.00_ </c:formatCode>
                <c:ptCount val="9"/>
                <c:pt idx="0">
                  <c:v>99.999999999999986</c:v>
                </c:pt>
                <c:pt idx="1">
                  <c:v>118.67088607594935</c:v>
                </c:pt>
                <c:pt idx="2">
                  <c:v>138.37638376383765</c:v>
                </c:pt>
                <c:pt idx="3">
                  <c:v>148.22134387351778</c:v>
                </c:pt>
                <c:pt idx="4">
                  <c:v>158.22784810126581</c:v>
                </c:pt>
                <c:pt idx="5">
                  <c:v>177.72511848341233</c:v>
                </c:pt>
                <c:pt idx="6">
                  <c:v>197.36842105263159</c:v>
                </c:pt>
                <c:pt idx="7">
                  <c:v>255.10204081632656</c:v>
                </c:pt>
                <c:pt idx="8">
                  <c:v>307.3770491803279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9-4708-9688-D50D5D3CAAEF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(2)'!$N$40:$N$48</c:f>
              <c:numCache>
                <c:formatCode>0.00_ </c:formatCode>
                <c:ptCount val="9"/>
                <c:pt idx="0">
                  <c:v>148.22134387351778</c:v>
                </c:pt>
                <c:pt idx="1">
                  <c:v>177.72511848341233</c:v>
                </c:pt>
                <c:pt idx="2">
                  <c:v>209.49720670391062</c:v>
                </c:pt>
                <c:pt idx="3">
                  <c:v>225.90361445783134</c:v>
                </c:pt>
                <c:pt idx="4">
                  <c:v>241.93548387096774</c:v>
                </c:pt>
                <c:pt idx="5">
                  <c:v>279.85074626865674</c:v>
                </c:pt>
                <c:pt idx="6">
                  <c:v>320.5128205128205</c:v>
                </c:pt>
                <c:pt idx="7">
                  <c:v>431.0344827586207</c:v>
                </c:pt>
                <c:pt idx="8">
                  <c:v>551.47058823529414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9-4708-9688-D50D5D3CAAEF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(2)'!$N$49:$N$57</c:f>
              <c:numCache>
                <c:formatCode>0.00_ </c:formatCode>
                <c:ptCount val="9"/>
                <c:pt idx="0">
                  <c:v>197.36842105263159</c:v>
                </c:pt>
                <c:pt idx="1">
                  <c:v>245.09803921568624</c:v>
                </c:pt>
                <c:pt idx="2">
                  <c:v>292.96875</c:v>
                </c:pt>
                <c:pt idx="3">
                  <c:v>315.1260504201681</c:v>
                </c:pt>
                <c:pt idx="4">
                  <c:v>340.90909090909088</c:v>
                </c:pt>
                <c:pt idx="5">
                  <c:v>407.60869565217394</c:v>
                </c:pt>
                <c:pt idx="6">
                  <c:v>468.75</c:v>
                </c:pt>
                <c:pt idx="7">
                  <c:v>614.7540983606558</c:v>
                </c:pt>
                <c:pt idx="8">
                  <c:v>765.30612244897964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A9-4708-9688-D50D5D3C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  <c:majorUnit val="2"/>
      </c:valAx>
      <c:valAx>
        <c:axId val="65776001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VTi, V500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(2)'!$P$59:$P$67</c:f>
              <c:numCache>
                <c:formatCode>0.0_ </c:formatCode>
                <c:ptCount val="9"/>
                <c:pt idx="0">
                  <c:v>1</c:v>
                </c:pt>
                <c:pt idx="1">
                  <c:v>-0.2</c:v>
                </c:pt>
                <c:pt idx="2">
                  <c:v>0.4</c:v>
                </c:pt>
                <c:pt idx="3">
                  <c:v>0.6</c:v>
                </c:pt>
                <c:pt idx="4">
                  <c:v>-0.2</c:v>
                </c:pt>
                <c:pt idx="5">
                  <c:v>0.2</c:v>
                </c:pt>
                <c:pt idx="6">
                  <c:v>-0.2</c:v>
                </c:pt>
                <c:pt idx="7">
                  <c:v>-0.2</c:v>
                </c:pt>
                <c:pt idx="8">
                  <c:v>-1.7999999999999998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2D7-B64F-9EFBF2CC6486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(2)'!$P$68:$P$76</c:f>
              <c:numCache>
                <c:formatCode>0.0_ </c:formatCode>
                <c:ptCount val="9"/>
                <c:pt idx="0">
                  <c:v>-0.4</c:v>
                </c:pt>
                <c:pt idx="1">
                  <c:v>0.2</c:v>
                </c:pt>
                <c:pt idx="2">
                  <c:v>-0.4</c:v>
                </c:pt>
                <c:pt idx="3">
                  <c:v>0.2</c:v>
                </c:pt>
                <c:pt idx="4">
                  <c:v>0.6</c:v>
                </c:pt>
                <c:pt idx="5">
                  <c:v>1</c:v>
                </c:pt>
                <c:pt idx="6">
                  <c:v>-0.2</c:v>
                </c:pt>
                <c:pt idx="7">
                  <c:v>-11.200000000000001</c:v>
                </c:pt>
                <c:pt idx="8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C-42D7-B64F-9EFBF2CC6486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(2)'!$P$77:$P$85</c:f>
              <c:numCache>
                <c:formatCode>0.0_ </c:formatCode>
                <c:ptCount val="9"/>
                <c:pt idx="0">
                  <c:v>-0.6</c:v>
                </c:pt>
                <c:pt idx="1">
                  <c:v>-1.4000000000000001</c:v>
                </c:pt>
                <c:pt idx="2">
                  <c:v>-0.8</c:v>
                </c:pt>
                <c:pt idx="3">
                  <c:v>-0.8</c:v>
                </c:pt>
                <c:pt idx="4">
                  <c:v>-1.2</c:v>
                </c:pt>
                <c:pt idx="5">
                  <c:v>-10</c:v>
                </c:pt>
                <c:pt idx="6">
                  <c:v>-17</c:v>
                </c:pt>
                <c:pt idx="7">
                  <c:v>-17.8</c:v>
                </c:pt>
                <c:pt idx="8">
                  <c:v>-28.999999999999996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DC-42D7-B64F-9EFBF2CC6486}"/>
            </c:ext>
          </c:extLst>
        </c:ser>
        <c:ser>
          <c:idx val="3"/>
          <c:order val="3"/>
          <c:tx>
            <c:v>Upper Bound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9DC-42D7-B64F-9EFBF2CC6486}"/>
            </c:ext>
          </c:extLst>
        </c:ser>
        <c:ser>
          <c:idx val="4"/>
          <c:order val="4"/>
          <c:tx>
            <c:v>Lower Bound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9DC-42D7-B64F-9EFBF2CC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Vti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IE, V500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(2)'!$Q$59:$Q$67</c:f>
              <c:numCache>
                <c:formatCode>0.00_ </c:formatCode>
                <c:ptCount val="9"/>
                <c:pt idx="0">
                  <c:v>1.0000000000000009</c:v>
                </c:pt>
                <c:pt idx="1">
                  <c:v>2.0000000000000018</c:v>
                </c:pt>
                <c:pt idx="2">
                  <c:v>1.0000000000000009</c:v>
                </c:pt>
                <c:pt idx="3">
                  <c:v>1.0000000000000009</c:v>
                </c:pt>
                <c:pt idx="4">
                  <c:v>1.0000000000000009</c:v>
                </c:pt>
                <c:pt idx="5">
                  <c:v>0</c:v>
                </c:pt>
                <c:pt idx="6">
                  <c:v>1.0000000000000009</c:v>
                </c:pt>
                <c:pt idx="7">
                  <c:v>1.0000000000000009</c:v>
                </c:pt>
                <c:pt idx="8">
                  <c:v>1.0000000000000009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3-4E15-8BF1-79A758004AC7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(2)'!$Q$68:$Q$76</c:f>
              <c:numCache>
                <c:formatCode>0.00_ </c:formatCode>
                <c:ptCount val="9"/>
                <c:pt idx="0">
                  <c:v>0</c:v>
                </c:pt>
                <c:pt idx="1">
                  <c:v>0.49999999999998934</c:v>
                </c:pt>
                <c:pt idx="2">
                  <c:v>-1.0000000000000009</c:v>
                </c:pt>
                <c:pt idx="3">
                  <c:v>-1.0000000000000009</c:v>
                </c:pt>
                <c:pt idx="4">
                  <c:v>0</c:v>
                </c:pt>
                <c:pt idx="5">
                  <c:v>-1.0000000000000009</c:v>
                </c:pt>
                <c:pt idx="6">
                  <c:v>-1.5000000000000013</c:v>
                </c:pt>
                <c:pt idx="7">
                  <c:v>1.4999999999999902</c:v>
                </c:pt>
                <c:pt idx="8">
                  <c:v>2.0000000000000018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83-4E15-8BF1-79A758004AC7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(2)'!$Q$77:$Q$85</c:f>
              <c:numCache>
                <c:formatCode>0.00_ </c:formatCode>
                <c:ptCount val="9"/>
                <c:pt idx="0">
                  <c:v>0.33333333333332626</c:v>
                </c:pt>
                <c:pt idx="1">
                  <c:v>-0.33333333333332626</c:v>
                </c:pt>
                <c:pt idx="2">
                  <c:v>0.66666666666666718</c:v>
                </c:pt>
                <c:pt idx="3">
                  <c:v>0.66666666666666718</c:v>
                </c:pt>
                <c:pt idx="4">
                  <c:v>-0.33333333333332626</c:v>
                </c:pt>
                <c:pt idx="5">
                  <c:v>0.33333333333332626</c:v>
                </c:pt>
                <c:pt idx="6">
                  <c:v>0.66666666666666718</c:v>
                </c:pt>
                <c:pt idx="7">
                  <c:v>-3.6666666666666625</c:v>
                </c:pt>
                <c:pt idx="8">
                  <c:v>-4.9999999999999964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83-4E15-8BF1-79A758004AC7}"/>
            </c:ext>
          </c:extLst>
        </c:ser>
        <c:ser>
          <c:idx val="3"/>
          <c:order val="3"/>
          <c:tx>
            <c:v>Upper Bound</c:v>
          </c:tx>
          <c:spPr>
            <a:ln w="12700" cap="rnd" cmpd="sng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83-4E15-8BF1-79A758004AC7}"/>
            </c:ext>
          </c:extLst>
        </c:ser>
        <c:ser>
          <c:idx val="4"/>
          <c:order val="4"/>
          <c:tx>
            <c:v>Lower Bound</c:v>
          </c:tx>
          <c:spPr>
            <a:ln w="12700" cap="rnd" cmpd="sng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83-4E15-8BF1-79A75800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IE(%)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V500 const Step</a:t>
            </a:r>
          </a:p>
        </c:rich>
      </c:tx>
      <c:layout>
        <c:manualLayout>
          <c:xMode val="edge"/>
          <c:yMode val="edge"/>
          <c:x val="0.228666114333057"/>
          <c:y val="2.4799599198396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(2)'!$D$31:$D$39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(2)'!$N$59:$N$67</c:f>
              <c:numCache>
                <c:formatCode>0.00_ </c:formatCode>
                <c:ptCount val="9"/>
                <c:pt idx="0">
                  <c:v>115.03067484662577</c:v>
                </c:pt>
                <c:pt idx="1">
                  <c:v>136.36363636363637</c:v>
                </c:pt>
                <c:pt idx="2">
                  <c:v>159.57446808510636</c:v>
                </c:pt>
                <c:pt idx="3">
                  <c:v>170.45454545454544</c:v>
                </c:pt>
                <c:pt idx="4">
                  <c:v>182.03883495145629</c:v>
                </c:pt>
                <c:pt idx="5">
                  <c:v>207.18232044198896</c:v>
                </c:pt>
                <c:pt idx="6">
                  <c:v>234.375</c:v>
                </c:pt>
                <c:pt idx="7">
                  <c:v>295.2755905511811</c:v>
                </c:pt>
                <c:pt idx="8">
                  <c:v>353.77358490566041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B-4B65-B4DE-0871DA819CE1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(2)'!$N$68:$N$76</c:f>
              <c:numCache>
                <c:formatCode>0.00_ </c:formatCode>
                <c:ptCount val="9"/>
                <c:pt idx="0">
                  <c:v>168.91891891891891</c:v>
                </c:pt>
                <c:pt idx="1">
                  <c:v>206.04395604395603</c:v>
                </c:pt>
                <c:pt idx="2">
                  <c:v>243.50649350649354</c:v>
                </c:pt>
                <c:pt idx="3">
                  <c:v>264.08450704225351</c:v>
                </c:pt>
                <c:pt idx="4">
                  <c:v>288.46153846153845</c:v>
                </c:pt>
                <c:pt idx="5">
                  <c:v>331.85840707964599</c:v>
                </c:pt>
                <c:pt idx="6">
                  <c:v>375</c:v>
                </c:pt>
                <c:pt idx="7">
                  <c:v>487.01298701298708</c:v>
                </c:pt>
                <c:pt idx="8">
                  <c:v>595.2380952380953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B-4B65-B4DE-0871DA819CE1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(2)'!$N$77:$N$85</c:f>
              <c:numCache>
                <c:formatCode>0.00_ </c:formatCode>
                <c:ptCount val="9"/>
                <c:pt idx="0">
                  <c:v>234.375</c:v>
                </c:pt>
                <c:pt idx="1">
                  <c:v>288.46153846153845</c:v>
                </c:pt>
                <c:pt idx="2">
                  <c:v>350.46728971962619</c:v>
                </c:pt>
                <c:pt idx="3">
                  <c:v>378.78787878787881</c:v>
                </c:pt>
                <c:pt idx="4">
                  <c:v>407.60869565217394</c:v>
                </c:pt>
                <c:pt idx="5">
                  <c:v>474.68354430379742</c:v>
                </c:pt>
                <c:pt idx="6">
                  <c:v>528.16901408450701</c:v>
                </c:pt>
                <c:pt idx="7">
                  <c:v>669.64285714285722</c:v>
                </c:pt>
                <c:pt idx="8">
                  <c:v>815.21739130434787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9B-4B65-B4DE-0871DA819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  <c:majorUnit val="2"/>
      </c:valAx>
      <c:valAx>
        <c:axId val="65776001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Step vs RR, V300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A-4A6F-A0F2-0A0913C9F3DA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A-4A6F-A0F2-0A0913C9F3DA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A-4A6F-A0F2-0A0913C9F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VTi, V600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(2)'!$P$87:$P$95</c:f>
              <c:numCache>
                <c:formatCode>0.0_ </c:formatCode>
                <c:ptCount val="9"/>
                <c:pt idx="0">
                  <c:v>-0.5</c:v>
                </c:pt>
                <c:pt idx="1">
                  <c:v>0.5</c:v>
                </c:pt>
                <c:pt idx="2">
                  <c:v>1.3333333333333335</c:v>
                </c:pt>
                <c:pt idx="3">
                  <c:v>0.5</c:v>
                </c:pt>
                <c:pt idx="4">
                  <c:v>-0.16666666666666669</c:v>
                </c:pt>
                <c:pt idx="5">
                  <c:v>-0.16666666666666669</c:v>
                </c:pt>
                <c:pt idx="6">
                  <c:v>-0.16666666666666669</c:v>
                </c:pt>
                <c:pt idx="7">
                  <c:v>-2.5</c:v>
                </c:pt>
                <c:pt idx="8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5-4EF5-988B-44532D5FE69E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(2)'!$P$96:$P$104</c:f>
              <c:numCache>
                <c:formatCode>0.0_ </c:formatCode>
                <c:ptCount val="9"/>
                <c:pt idx="0">
                  <c:v>0.83333333333333337</c:v>
                </c:pt>
                <c:pt idx="1">
                  <c:v>-0.16666666666666669</c:v>
                </c:pt>
                <c:pt idx="2">
                  <c:v>0.16666666666666669</c:v>
                </c:pt>
                <c:pt idx="3">
                  <c:v>0.66666666666666674</c:v>
                </c:pt>
                <c:pt idx="4">
                  <c:v>-0.5</c:v>
                </c:pt>
                <c:pt idx="5">
                  <c:v>-1.3333333333333335</c:v>
                </c:pt>
                <c:pt idx="6">
                  <c:v>-4.666666666666667</c:v>
                </c:pt>
                <c:pt idx="7">
                  <c:v>-23.333333333333332</c:v>
                </c:pt>
                <c:pt idx="8">
                  <c:v>-25.333333333333336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5-4EF5-988B-44532D5FE69E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(2)'!$P$105:$P$113</c:f>
              <c:numCache>
                <c:formatCode>0.0_ </c:formatCode>
                <c:ptCount val="9"/>
                <c:pt idx="0">
                  <c:v>0.16666666666666669</c:v>
                </c:pt>
                <c:pt idx="1">
                  <c:v>-0.5</c:v>
                </c:pt>
                <c:pt idx="2">
                  <c:v>-2.5</c:v>
                </c:pt>
                <c:pt idx="3">
                  <c:v>-2.833333333333333</c:v>
                </c:pt>
                <c:pt idx="4">
                  <c:v>-16.166666666666664</c:v>
                </c:pt>
                <c:pt idx="5">
                  <c:v>-19.333333333333332</c:v>
                </c:pt>
                <c:pt idx="6">
                  <c:v>-19</c:v>
                </c:pt>
                <c:pt idx="7">
                  <c:v>-29.333333333333332</c:v>
                </c:pt>
                <c:pt idx="8">
                  <c:v>-31.833333333333336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5-4EF5-988B-44532D5FE69E}"/>
            </c:ext>
          </c:extLst>
        </c:ser>
        <c:ser>
          <c:idx val="3"/>
          <c:order val="3"/>
          <c:tx>
            <c:v>Upper Bound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F55-4EF5-988B-44532D5FE69E}"/>
            </c:ext>
          </c:extLst>
        </c:ser>
        <c:ser>
          <c:idx val="4"/>
          <c:order val="4"/>
          <c:tx>
            <c:v>Lower Bound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F55-4EF5-988B-44532D5FE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Vti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IE, V600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(2)'!$Q$87:$Q$95</c:f>
              <c:numCache>
                <c:formatCode>0.00_ </c:formatCode>
                <c:ptCount val="9"/>
                <c:pt idx="0">
                  <c:v>4.0000000000000036</c:v>
                </c:pt>
                <c:pt idx="1">
                  <c:v>2.0000000000000018</c:v>
                </c:pt>
                <c:pt idx="2">
                  <c:v>1.0000000000000009</c:v>
                </c:pt>
                <c:pt idx="3">
                  <c:v>0</c:v>
                </c:pt>
                <c:pt idx="4">
                  <c:v>0</c:v>
                </c:pt>
                <c:pt idx="5">
                  <c:v>3.0000000000000027</c:v>
                </c:pt>
                <c:pt idx="6">
                  <c:v>2.0000000000000018</c:v>
                </c:pt>
                <c:pt idx="7">
                  <c:v>3.0000000000000027</c:v>
                </c:pt>
                <c:pt idx="8">
                  <c:v>6.0000000000000053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C-4510-ADE3-A37718E3A0F8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(2)'!$Q$96:$Q$104</c:f>
              <c:numCache>
                <c:formatCode>0.00_ </c:formatCode>
                <c:ptCount val="9"/>
                <c:pt idx="0">
                  <c:v>0</c:v>
                </c:pt>
                <c:pt idx="1">
                  <c:v>0.49999999999998934</c:v>
                </c:pt>
                <c:pt idx="2">
                  <c:v>-0.50000000000000044</c:v>
                </c:pt>
                <c:pt idx="3">
                  <c:v>-0.50000000000000044</c:v>
                </c:pt>
                <c:pt idx="4">
                  <c:v>-1.0000000000000009</c:v>
                </c:pt>
                <c:pt idx="5">
                  <c:v>-0.50000000000000044</c:v>
                </c:pt>
                <c:pt idx="6">
                  <c:v>-1.0000000000000009</c:v>
                </c:pt>
                <c:pt idx="7">
                  <c:v>-1.0000000000000009</c:v>
                </c:pt>
                <c:pt idx="8">
                  <c:v>-2.0000000000000018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C-4510-ADE3-A37718E3A0F8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(2)'!$Q$105:$Q$113</c:f>
              <c:numCache>
                <c:formatCode>0.00_ </c:formatCode>
                <c:ptCount val="9"/>
                <c:pt idx="0">
                  <c:v>-0.33333333333332626</c:v>
                </c:pt>
                <c:pt idx="1">
                  <c:v>-0.66666666666666718</c:v>
                </c:pt>
                <c:pt idx="2">
                  <c:v>-1.6666666666666607</c:v>
                </c:pt>
                <c:pt idx="3">
                  <c:v>-0.33333333333332626</c:v>
                </c:pt>
                <c:pt idx="4">
                  <c:v>1.6666666666666607</c:v>
                </c:pt>
                <c:pt idx="5">
                  <c:v>0.99999999999999345</c:v>
                </c:pt>
                <c:pt idx="6">
                  <c:v>-1.3333333333333344</c:v>
                </c:pt>
                <c:pt idx="7">
                  <c:v>-1.6666666666666607</c:v>
                </c:pt>
                <c:pt idx="8">
                  <c:v>-8.6666666666666607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1C-4510-ADE3-A37718E3A0F8}"/>
            </c:ext>
          </c:extLst>
        </c:ser>
        <c:ser>
          <c:idx val="3"/>
          <c:order val="3"/>
          <c:tx>
            <c:v>Upper Bound</c:v>
          </c:tx>
          <c:spPr>
            <a:ln w="12700" cap="rnd" cmpd="sng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B1C-4510-ADE3-A37718E3A0F8}"/>
            </c:ext>
          </c:extLst>
        </c:ser>
        <c:ser>
          <c:idx val="4"/>
          <c:order val="4"/>
          <c:tx>
            <c:v>Lower Bound</c:v>
          </c:tx>
          <c:spPr>
            <a:ln w="12700" cap="rnd" cmpd="sng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B1C-4510-ADE3-A37718E3A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IE(%)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V600 const Step</a:t>
            </a:r>
          </a:p>
        </c:rich>
      </c:tx>
      <c:layout>
        <c:manualLayout>
          <c:xMode val="edge"/>
          <c:yMode val="edge"/>
          <c:x val="0.228666114333057"/>
          <c:y val="2.4799599198396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(2)'!$D$31:$D$39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(2)'!$N$87:$N$95</c:f>
              <c:numCache>
                <c:formatCode>0.00_ </c:formatCode>
                <c:ptCount val="9"/>
                <c:pt idx="0">
                  <c:v>129.31034482758622</c:v>
                </c:pt>
                <c:pt idx="1">
                  <c:v>154.95867768595039</c:v>
                </c:pt>
                <c:pt idx="2">
                  <c:v>180.28846153846152</c:v>
                </c:pt>
                <c:pt idx="3">
                  <c:v>193.29896907216497</c:v>
                </c:pt>
                <c:pt idx="4">
                  <c:v>206.04395604395603</c:v>
                </c:pt>
                <c:pt idx="5">
                  <c:v>235.84905660377356</c:v>
                </c:pt>
                <c:pt idx="6">
                  <c:v>264.08450704225351</c:v>
                </c:pt>
                <c:pt idx="7">
                  <c:v>331.85840707964599</c:v>
                </c:pt>
                <c:pt idx="8">
                  <c:v>394.73684210526318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2-4ED1-B30B-FC52755B9315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(2)'!$N$96:$N$104</c:f>
              <c:numCache>
                <c:formatCode>0.00_ </c:formatCode>
                <c:ptCount val="9"/>
                <c:pt idx="0">
                  <c:v>194.30051813471502</c:v>
                </c:pt>
                <c:pt idx="1">
                  <c:v>235.84905660377356</c:v>
                </c:pt>
                <c:pt idx="2">
                  <c:v>284.09090909090912</c:v>
                </c:pt>
                <c:pt idx="3">
                  <c:v>304.8780487804878</c:v>
                </c:pt>
                <c:pt idx="4">
                  <c:v>323.27586206896547</c:v>
                </c:pt>
                <c:pt idx="5">
                  <c:v>371.28712871287132</c:v>
                </c:pt>
                <c:pt idx="6">
                  <c:v>412.08791208791206</c:v>
                </c:pt>
                <c:pt idx="7">
                  <c:v>513.69863013698625</c:v>
                </c:pt>
                <c:pt idx="8">
                  <c:v>614.7540983606558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2-4ED1-B30B-FC52755B9315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(2)'!$N$105:$N$113</c:f>
              <c:numCache>
                <c:formatCode>0.00_ </c:formatCode>
                <c:ptCount val="9"/>
                <c:pt idx="0">
                  <c:v>267.85714285714289</c:v>
                </c:pt>
                <c:pt idx="1">
                  <c:v>323.27586206896547</c:v>
                </c:pt>
                <c:pt idx="2">
                  <c:v>386.59793814432993</c:v>
                </c:pt>
                <c:pt idx="3">
                  <c:v>431.0344827586207</c:v>
                </c:pt>
                <c:pt idx="4">
                  <c:v>457.3170731707317</c:v>
                </c:pt>
                <c:pt idx="5">
                  <c:v>520.83333333333337</c:v>
                </c:pt>
                <c:pt idx="6">
                  <c:v>576.92307692307691</c:v>
                </c:pt>
                <c:pt idx="7">
                  <c:v>721.15384615384608</c:v>
                </c:pt>
                <c:pt idx="8">
                  <c:v>872.09302325581393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62-4ED1-B30B-FC52755B9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  <c:majorUnit val="2"/>
      </c:valAx>
      <c:valAx>
        <c:axId val="65776001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VTi, V300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Format!$P$3:$P$11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3-4C3C-BABB-3F5C5B326126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Format!$P$12:$P$20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3-4C3C-BABB-3F5C5B326126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Format!$P$21:$P$29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3-4C3C-BABB-3F5C5B326126}"/>
            </c:ext>
          </c:extLst>
        </c:ser>
        <c:ser>
          <c:idx val="3"/>
          <c:order val="3"/>
          <c:tx>
            <c:v>Upper Bound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773-4C3C-BABB-3F5C5B326126}"/>
            </c:ext>
          </c:extLst>
        </c:ser>
        <c:ser>
          <c:idx val="4"/>
          <c:order val="4"/>
          <c:tx>
            <c:v>Lower Bound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773-4C3C-BABB-3F5C5B326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Vti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IE, V300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Format!$Q$3:$Q$11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A-4EA3-B88F-5E6FCF210B36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Format!$Q$12:$Q$20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A-4EA3-B88F-5E6FCF210B36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Format!$Q$21:$Q$29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A-4EA3-B88F-5E6FCF210B36}"/>
            </c:ext>
          </c:extLst>
        </c:ser>
        <c:ser>
          <c:idx val="3"/>
          <c:order val="3"/>
          <c:tx>
            <c:v>Upper Bound</c:v>
          </c:tx>
          <c:spPr>
            <a:ln w="12700" cap="rnd" cmpd="sng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FFA-4EA3-B88F-5E6FCF210B36}"/>
            </c:ext>
          </c:extLst>
        </c:ser>
        <c:ser>
          <c:idx val="4"/>
          <c:order val="4"/>
          <c:tx>
            <c:v>Lower Bound</c:v>
          </c:tx>
          <c:spPr>
            <a:ln w="12700" cap="rnd" cmpd="sng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FFA-4EA3-B88F-5E6FCF210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IE(%)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V600 const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Summary'!$M$51:$M$55</c:f>
              <c:numCache>
                <c:formatCode>General</c:formatCode>
                <c:ptCount val="5"/>
                <c:pt idx="0">
                  <c:v>149.40239043824701</c:v>
                </c:pt>
                <c:pt idx="1">
                  <c:v>178.57142857142901</c:v>
                </c:pt>
                <c:pt idx="2">
                  <c:v>209.49720670391099</c:v>
                </c:pt>
                <c:pt idx="3">
                  <c:v>238.85350318471299</c:v>
                </c:pt>
                <c:pt idx="4">
                  <c:v>295.27559055118098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D-419B-948F-95DF24E8E928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Summary'!$M$56:$M$60</c:f>
              <c:numCache>
                <c:formatCode>General</c:formatCode>
                <c:ptCount val="5"/>
                <c:pt idx="0">
                  <c:v>227.272727272727</c:v>
                </c:pt>
                <c:pt idx="1">
                  <c:v>279.85074626865702</c:v>
                </c:pt>
                <c:pt idx="2">
                  <c:v>326.08695652173901</c:v>
                </c:pt>
                <c:pt idx="3">
                  <c:v>378.78787878787898</c:v>
                </c:pt>
                <c:pt idx="4">
                  <c:v>493.42105263157902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D-419B-948F-95DF24E8E928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Summary'!$M$61:$M$65</c:f>
              <c:numCache>
                <c:formatCode>General</c:formatCode>
                <c:ptCount val="5"/>
                <c:pt idx="0">
                  <c:v>312.5</c:v>
                </c:pt>
                <c:pt idx="1">
                  <c:v>378.78787878787898</c:v>
                </c:pt>
                <c:pt idx="2">
                  <c:v>451.80722891566302</c:v>
                </c:pt>
                <c:pt idx="3">
                  <c:v>559.70149253731302</c:v>
                </c:pt>
                <c:pt idx="4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D-419B-948F-95DF24E8E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</c:valAx>
      <c:valAx>
        <c:axId val="6577600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V300 const Step</a:t>
            </a:r>
          </a:p>
        </c:rich>
      </c:tx>
      <c:layout>
        <c:manualLayout>
          <c:xMode val="edge"/>
          <c:yMode val="edge"/>
          <c:x val="0.228666114333057"/>
          <c:y val="2.4799599198396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Format!$N$3:$N$11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7-4B75-BD2A-4EE8589D8F40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Format!$N$12:$N$20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7-4B75-BD2A-4EE8589D8F40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Format!$N$21:$N$29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7-4B75-BD2A-4EE8589D8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  <c:majorUnit val="2"/>
      </c:valAx>
      <c:valAx>
        <c:axId val="657760014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V600 const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Summary'!$M$51:$M$55</c:f>
              <c:numCache>
                <c:formatCode>General</c:formatCode>
                <c:ptCount val="5"/>
                <c:pt idx="0">
                  <c:v>149.40239043824701</c:v>
                </c:pt>
                <c:pt idx="1">
                  <c:v>178.57142857142901</c:v>
                </c:pt>
                <c:pt idx="2">
                  <c:v>209.49720670391099</c:v>
                </c:pt>
                <c:pt idx="3">
                  <c:v>238.85350318471299</c:v>
                </c:pt>
                <c:pt idx="4">
                  <c:v>295.27559055118098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0-4923-A051-54C4C031852E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Summary'!$M$56:$M$60</c:f>
              <c:numCache>
                <c:formatCode>General</c:formatCode>
                <c:ptCount val="5"/>
                <c:pt idx="0">
                  <c:v>227.272727272727</c:v>
                </c:pt>
                <c:pt idx="1">
                  <c:v>279.85074626865702</c:v>
                </c:pt>
                <c:pt idx="2">
                  <c:v>326.08695652173901</c:v>
                </c:pt>
                <c:pt idx="3">
                  <c:v>378.78787878787898</c:v>
                </c:pt>
                <c:pt idx="4">
                  <c:v>493.42105263157902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0-4923-A051-54C4C031852E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Summary'!$M$61:$M$65</c:f>
              <c:numCache>
                <c:formatCode>General</c:formatCode>
                <c:ptCount val="5"/>
                <c:pt idx="0">
                  <c:v>312.5</c:v>
                </c:pt>
                <c:pt idx="1">
                  <c:v>378.78787878787898</c:v>
                </c:pt>
                <c:pt idx="2">
                  <c:v>451.80722891566302</c:v>
                </c:pt>
                <c:pt idx="3">
                  <c:v>559.70149253731302</c:v>
                </c:pt>
                <c:pt idx="4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50-4923-A051-54C4C031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</c:valAx>
      <c:valAx>
        <c:axId val="6577600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VTi, V400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Format!$P$31:$P$39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F-4748-BA43-7402BBC6796D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Format!$P$40:$P$48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F-4748-BA43-7402BBC6796D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Format!$P$49:$P$57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7F-4748-BA43-7402BBC6796D}"/>
            </c:ext>
          </c:extLst>
        </c:ser>
        <c:ser>
          <c:idx val="3"/>
          <c:order val="3"/>
          <c:tx>
            <c:v>Upper Bound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B7F-4748-BA43-7402BBC6796D}"/>
            </c:ext>
          </c:extLst>
        </c:ser>
        <c:ser>
          <c:idx val="4"/>
          <c:order val="4"/>
          <c:tx>
            <c:v>Lower Bound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B7F-4748-BA43-7402BBC6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Vti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IE, V400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Format!$Q$31:$Q$39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E-4AFB-AD36-17DF872FA67B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Format!$Q$40:$Q$48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E-4AFB-AD36-17DF872FA67B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Format!$Q$49:$Q$57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EE-4AFB-AD36-17DF872FA67B}"/>
            </c:ext>
          </c:extLst>
        </c:ser>
        <c:ser>
          <c:idx val="3"/>
          <c:order val="3"/>
          <c:tx>
            <c:v>Upper Bound</c:v>
          </c:tx>
          <c:spPr>
            <a:ln w="12700" cap="rnd" cmpd="sng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4EE-4AFB-AD36-17DF872FA67B}"/>
            </c:ext>
          </c:extLst>
        </c:ser>
        <c:ser>
          <c:idx val="4"/>
          <c:order val="4"/>
          <c:tx>
            <c:v>Lower Bound</c:v>
          </c:tx>
          <c:spPr>
            <a:ln w="12700" cap="rnd" cmpd="sng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4EE-4AFB-AD36-17DF872F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IE(%)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RPM vs RR, V400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B-447E-99E5-F18C9AECCAE6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B-447E-99E5-F18C9AECCAE6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B-447E-99E5-F18C9AECC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V400 const Step</a:t>
            </a:r>
          </a:p>
        </c:rich>
      </c:tx>
      <c:layout>
        <c:manualLayout>
          <c:xMode val="edge"/>
          <c:yMode val="edge"/>
          <c:x val="0.228666114333057"/>
          <c:y val="2.4799599198396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Format!$D$31:$D$39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Format!$N$31:$N$39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4-4229-BA21-618AE260F4BF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Format!$N$40:$N$48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4-4229-BA21-618AE260F4BF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Format!$N$49:$N$57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4-4229-BA21-618AE260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  <c:majorUnit val="2"/>
      </c:valAx>
      <c:valAx>
        <c:axId val="65776001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VTi, V500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Format!$P$59:$P$67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A-40EA-BC58-2D6F974FE093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Format!$P$68:$P$76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A-40EA-BC58-2D6F974FE093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Format!$P$77:$P$85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A-40EA-BC58-2D6F974FE093}"/>
            </c:ext>
          </c:extLst>
        </c:ser>
        <c:ser>
          <c:idx val="3"/>
          <c:order val="3"/>
          <c:tx>
            <c:v>Upper Bound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8CA-40EA-BC58-2D6F974FE093}"/>
            </c:ext>
          </c:extLst>
        </c:ser>
        <c:ser>
          <c:idx val="4"/>
          <c:order val="4"/>
          <c:tx>
            <c:v>Lower Bound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8CA-40EA-BC58-2D6F974FE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Vti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IE, V500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Format!$Q$59:$Q$67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0-4834-8B46-0D60410E492A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Format!$Q$68:$Q$76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0-4834-8B46-0D60410E492A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Format!$Q$77:$Q$85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D0-4834-8B46-0D60410E492A}"/>
            </c:ext>
          </c:extLst>
        </c:ser>
        <c:ser>
          <c:idx val="3"/>
          <c:order val="3"/>
          <c:tx>
            <c:v>Upper Bound</c:v>
          </c:tx>
          <c:spPr>
            <a:ln w="12700" cap="rnd" cmpd="sng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2D0-4834-8B46-0D60410E492A}"/>
            </c:ext>
          </c:extLst>
        </c:ser>
        <c:ser>
          <c:idx val="4"/>
          <c:order val="4"/>
          <c:tx>
            <c:v>Lower Bound</c:v>
          </c:tx>
          <c:spPr>
            <a:ln w="12700" cap="rnd" cmpd="sng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2D0-4834-8B46-0D60410E4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IE(%)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V500 const Step</a:t>
            </a:r>
          </a:p>
        </c:rich>
      </c:tx>
      <c:layout>
        <c:manualLayout>
          <c:xMode val="edge"/>
          <c:yMode val="edge"/>
          <c:x val="0.228666114333057"/>
          <c:y val="2.4799599198396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Format!$D$31:$D$39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Format!$N$59:$N$67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6-4FE5-A18E-C579CC0B6849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Format!$N$68:$N$76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6-4FE5-A18E-C579CC0B6849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Format!$N$77:$N$85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6-4FE5-A18E-C579CC0B6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  <c:majorUnit val="2"/>
      </c:valAx>
      <c:valAx>
        <c:axId val="65776001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VTi, V600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Format!$P$87:$P$95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8-404F-9170-CF07C430A29C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Format!$P$96:$P$104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8-404F-9170-CF07C430A29C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Format!$P$105:$P$113</c:f>
              <c:numCache>
                <c:formatCode>0.0_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E8-404F-9170-CF07C430A29C}"/>
            </c:ext>
          </c:extLst>
        </c:ser>
        <c:ser>
          <c:idx val="3"/>
          <c:order val="3"/>
          <c:tx>
            <c:v>Upper Bound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5E8-404F-9170-CF07C430A29C}"/>
            </c:ext>
          </c:extLst>
        </c:ser>
        <c:ser>
          <c:idx val="4"/>
          <c:order val="4"/>
          <c:tx>
            <c:v>Lower Bound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5E8-404F-9170-CF07C430A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Vti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IE, V600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Format!$Q$87:$Q$95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A-4825-8D03-13D6C5659214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Format!$Q$96:$Q$104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A-4825-8D03-13D6C5659214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Format!$Q$105:$Q$113</c:f>
              <c:numCache>
                <c:formatCode>0.00_ </c:formatCode>
                <c:ptCount val="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A-4825-8D03-13D6C5659214}"/>
            </c:ext>
          </c:extLst>
        </c:ser>
        <c:ser>
          <c:idx val="3"/>
          <c:order val="3"/>
          <c:tx>
            <c:v>Upper Bound</c:v>
          </c:tx>
          <c:spPr>
            <a:ln w="12700" cap="rnd" cmpd="sng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FEA-4825-8D03-13D6C5659214}"/>
            </c:ext>
          </c:extLst>
        </c:ser>
        <c:ser>
          <c:idx val="4"/>
          <c:order val="4"/>
          <c:tx>
            <c:v>Lower Bound</c:v>
          </c:tx>
          <c:spPr>
            <a:ln w="12700" cap="rnd" cmpd="sng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FEA-4825-8D03-13D6C565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IE(%)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V600 const Step</a:t>
            </a:r>
          </a:p>
        </c:rich>
      </c:tx>
      <c:layout>
        <c:manualLayout>
          <c:xMode val="edge"/>
          <c:yMode val="edge"/>
          <c:x val="0.228666114333057"/>
          <c:y val="2.4799599198396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Format!$D$31:$D$39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Format!$N$87:$N$95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A-4F8F-AEDD-2D98F80F2022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Format!$N$96:$N$104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A-4F8F-AEDD-2D98F80F2022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Format!$D$3:$D$11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Format!$N$105:$N$113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A-4F8F-AEDD-2D98F80F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0014"/>
        <c:crosses val="autoZero"/>
        <c:crossBetween val="midCat"/>
        <c:majorUnit val="2"/>
      </c:valAx>
      <c:valAx>
        <c:axId val="65776001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Step vs RR, V400</a:t>
            </a:r>
          </a:p>
        </c:rich>
      </c:tx>
      <c:layout>
        <c:manualLayout>
          <c:xMode val="edge"/>
          <c:yMode val="edge"/>
          <c:x val="0.32194444444444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5-4977-AE7D-7FDA1A91ABE2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5-4977-AE7D-7FDA1A91ABE2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E5-4977-AE7D-7FDA1A91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RPM vs RR, V500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0-4F2C-81EF-481A913CCCB6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0-4F2C-81EF-481A913CCCB6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0-4F2C-81EF-481A913CC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Step vs RR, V500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9-4917-BCBC-F59B4B97E596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09-4917-BCBC-F59B4B97E596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09-4917-BCBC-F59B4B97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RPM vs RR, V600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C-4DB9-86F0-B7B6D7596C1C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2C-4DB9-86F0-B7B6D7596C1C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2C-4DB9-86F0-B7B6D759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Step vs RR, V600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5-444C-A770-70C5C55B8A87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5-444C-A770-70C5C55B8A87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(2)'!#REF!</c:f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5-444C-A770-70C5C55B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VTi, V300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 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(2)'!$P$3:$P$11</c:f>
              <c:numCache>
                <c:formatCode>0.0_ </c:formatCode>
                <c:ptCount val="9"/>
                <c:pt idx="0">
                  <c:v>1.3333333333333335</c:v>
                </c:pt>
                <c:pt idx="1">
                  <c:v>-1</c:v>
                </c:pt>
                <c:pt idx="2">
                  <c:v>0.66666666666666674</c:v>
                </c:pt>
                <c:pt idx="3">
                  <c:v>1</c:v>
                </c:pt>
                <c:pt idx="4">
                  <c:v>1.6666666666666667</c:v>
                </c:pt>
                <c:pt idx="5">
                  <c:v>-0.33333333333333337</c:v>
                </c:pt>
                <c:pt idx="6">
                  <c:v>0</c:v>
                </c:pt>
                <c:pt idx="7">
                  <c:v>0</c:v>
                </c:pt>
                <c:pt idx="8">
                  <c:v>-0.66666666666666674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7-4F73-BF03-AA502E60557C}"/>
            </c:ext>
          </c:extLst>
        </c:ser>
        <c:ser>
          <c:idx val="1"/>
          <c:order val="1"/>
          <c:tx>
            <c:v>IE 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(2)'!$P$12:$P$20</c:f>
              <c:numCache>
                <c:formatCode>0.0_ </c:formatCode>
                <c:ptCount val="9"/>
                <c:pt idx="0">
                  <c:v>-0.66666666666666674</c:v>
                </c:pt>
                <c:pt idx="1">
                  <c:v>1</c:v>
                </c:pt>
                <c:pt idx="2">
                  <c:v>0.66666666666666674</c:v>
                </c:pt>
                <c:pt idx="3">
                  <c:v>0.66666666666666674</c:v>
                </c:pt>
                <c:pt idx="4">
                  <c:v>0.33333333333333337</c:v>
                </c:pt>
                <c:pt idx="5">
                  <c:v>-0.66666666666666674</c:v>
                </c:pt>
                <c:pt idx="6">
                  <c:v>0</c:v>
                </c:pt>
                <c:pt idx="7">
                  <c:v>0.66666666666666674</c:v>
                </c:pt>
                <c:pt idx="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7-4F73-BF03-AA502E60557C}"/>
            </c:ext>
          </c:extLst>
        </c:ser>
        <c:ser>
          <c:idx val="2"/>
          <c:order val="2"/>
          <c:tx>
            <c:v>IE 1:3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(2)'!$P$21:$P$29</c:f>
              <c:numCache>
                <c:formatCode>0.0_ 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0.33333333333333337</c:v>
                </c:pt>
                <c:pt idx="3">
                  <c:v>-1</c:v>
                </c:pt>
                <c:pt idx="4">
                  <c:v>0.33333333333333337</c:v>
                </c:pt>
                <c:pt idx="5">
                  <c:v>31.333333333333336</c:v>
                </c:pt>
                <c:pt idx="6">
                  <c:v>-1.6666666666666667</c:v>
                </c:pt>
                <c:pt idx="7">
                  <c:v>-1.3333333333333335</c:v>
                </c:pt>
                <c:pt idx="8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D7-4F73-BF03-AA502E60557C}"/>
            </c:ext>
          </c:extLst>
        </c:ser>
        <c:ser>
          <c:idx val="3"/>
          <c:order val="3"/>
          <c:tx>
            <c:v>Upper Bound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2D7-4F73-BF03-AA502E60557C}"/>
            </c:ext>
          </c:extLst>
        </c:ser>
        <c:ser>
          <c:idx val="4"/>
          <c:order val="4"/>
          <c:tx>
            <c:v>Lower Bound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-10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2D7-4F73-BF03-AA502E605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Vti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8890</xdr:rowOff>
    </xdr:from>
    <xdr:to>
      <xdr:col>5</xdr:col>
      <xdr:colOff>409575</xdr:colOff>
      <xdr:row>18</xdr:row>
      <xdr:rowOff>161290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419735</xdr:colOff>
      <xdr:row>2</xdr:row>
      <xdr:rowOff>0</xdr:rowOff>
    </xdr:from>
    <xdr:to>
      <xdr:col>10</xdr:col>
      <xdr:colOff>800735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18</xdr:row>
      <xdr:rowOff>160655</xdr:rowOff>
    </xdr:from>
    <xdr:to>
      <xdr:col>5</xdr:col>
      <xdr:colOff>409575</xdr:colOff>
      <xdr:row>35</xdr:row>
      <xdr:rowOff>151130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419735</xdr:colOff>
      <xdr:row>18</xdr:row>
      <xdr:rowOff>151765</xdr:rowOff>
    </xdr:from>
    <xdr:to>
      <xdr:col>10</xdr:col>
      <xdr:colOff>800735</xdr:colOff>
      <xdr:row>35</xdr:row>
      <xdr:rowOff>142240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35</xdr:row>
      <xdr:rowOff>161290</xdr:rowOff>
    </xdr:from>
    <xdr:to>
      <xdr:col>5</xdr:col>
      <xdr:colOff>400050</xdr:colOff>
      <xdr:row>52</xdr:row>
      <xdr:rowOff>151765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428625</xdr:colOff>
      <xdr:row>35</xdr:row>
      <xdr:rowOff>142240</xdr:rowOff>
    </xdr:from>
    <xdr:to>
      <xdr:col>10</xdr:col>
      <xdr:colOff>809625</xdr:colOff>
      <xdr:row>52</xdr:row>
      <xdr:rowOff>132715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52</xdr:row>
      <xdr:rowOff>161290</xdr:rowOff>
    </xdr:from>
    <xdr:to>
      <xdr:col>5</xdr:col>
      <xdr:colOff>381000</xdr:colOff>
      <xdr:row>69</xdr:row>
      <xdr:rowOff>151765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342900</xdr:colOff>
      <xdr:row>52</xdr:row>
      <xdr:rowOff>151765</xdr:rowOff>
    </xdr:from>
    <xdr:to>
      <xdr:col>10</xdr:col>
      <xdr:colOff>723900</xdr:colOff>
      <xdr:row>69</xdr:row>
      <xdr:rowOff>142240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360680</xdr:colOff>
      <xdr:row>0</xdr:row>
      <xdr:rowOff>66675</xdr:rowOff>
    </xdr:from>
    <xdr:to>
      <xdr:col>22</xdr:col>
      <xdr:colOff>741680</xdr:colOff>
      <xdr:row>19</xdr:row>
      <xdr:rowOff>29845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742950</xdr:colOff>
      <xdr:row>0</xdr:row>
      <xdr:rowOff>98425</xdr:rowOff>
    </xdr:from>
    <xdr:to>
      <xdr:col>28</xdr:col>
      <xdr:colOff>285750</xdr:colOff>
      <xdr:row>19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755015</xdr:colOff>
      <xdr:row>119</xdr:row>
      <xdr:rowOff>146050</xdr:rowOff>
    </xdr:from>
    <xdr:to>
      <xdr:col>25</xdr:col>
      <xdr:colOff>297815</xdr:colOff>
      <xdr:row>136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302260</xdr:colOff>
      <xdr:row>0</xdr:row>
      <xdr:rowOff>82550</xdr:rowOff>
    </xdr:from>
    <xdr:to>
      <xdr:col>34</xdr:col>
      <xdr:colOff>0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802640</xdr:colOff>
      <xdr:row>118</xdr:row>
      <xdr:rowOff>50800</xdr:rowOff>
    </xdr:from>
    <xdr:to>
      <xdr:col>28</xdr:col>
      <xdr:colOff>345440</xdr:colOff>
      <xdr:row>135</xdr:row>
      <xdr:rowOff>41275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476885</xdr:colOff>
      <xdr:row>19</xdr:row>
      <xdr:rowOff>73025</xdr:rowOff>
    </xdr:from>
    <xdr:to>
      <xdr:col>23</xdr:col>
      <xdr:colOff>19685</xdr:colOff>
      <xdr:row>37</xdr:row>
      <xdr:rowOff>71120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36830</xdr:colOff>
      <xdr:row>19</xdr:row>
      <xdr:rowOff>95250</xdr:rowOff>
    </xdr:from>
    <xdr:to>
      <xdr:col>28</xdr:col>
      <xdr:colOff>417830</xdr:colOff>
      <xdr:row>37</xdr:row>
      <xdr:rowOff>92075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418465</xdr:colOff>
      <xdr:row>19</xdr:row>
      <xdr:rowOff>79375</xdr:rowOff>
    </xdr:from>
    <xdr:to>
      <xdr:col>34</xdr:col>
      <xdr:colOff>116205</xdr:colOff>
      <xdr:row>37</xdr:row>
      <xdr:rowOff>22225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441960</xdr:colOff>
      <xdr:row>38</xdr:row>
      <xdr:rowOff>18415</xdr:rowOff>
    </xdr:from>
    <xdr:to>
      <xdr:col>22</xdr:col>
      <xdr:colOff>822960</xdr:colOff>
      <xdr:row>56</xdr:row>
      <xdr:rowOff>143510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10795</xdr:colOff>
      <xdr:row>38</xdr:row>
      <xdr:rowOff>37465</xdr:rowOff>
    </xdr:from>
    <xdr:to>
      <xdr:col>28</xdr:col>
      <xdr:colOff>391795</xdr:colOff>
      <xdr:row>56</xdr:row>
      <xdr:rowOff>161290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386715</xdr:colOff>
      <xdr:row>38</xdr:row>
      <xdr:rowOff>24765</xdr:rowOff>
    </xdr:from>
    <xdr:to>
      <xdr:col>34</xdr:col>
      <xdr:colOff>84455</xdr:colOff>
      <xdr:row>56</xdr:row>
      <xdr:rowOff>94615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473710</xdr:colOff>
      <xdr:row>57</xdr:row>
      <xdr:rowOff>62865</xdr:rowOff>
    </xdr:from>
    <xdr:to>
      <xdr:col>23</xdr:col>
      <xdr:colOff>16510</xdr:colOff>
      <xdr:row>76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40005</xdr:colOff>
      <xdr:row>57</xdr:row>
      <xdr:rowOff>81915</xdr:rowOff>
    </xdr:from>
    <xdr:to>
      <xdr:col>28</xdr:col>
      <xdr:colOff>421005</xdr:colOff>
      <xdr:row>76</xdr:row>
      <xdr:rowOff>78740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421640</xdr:colOff>
      <xdr:row>57</xdr:row>
      <xdr:rowOff>69215</xdr:rowOff>
    </xdr:from>
    <xdr:to>
      <xdr:col>34</xdr:col>
      <xdr:colOff>119380</xdr:colOff>
      <xdr:row>76</xdr:row>
      <xdr:rowOff>12065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360680</xdr:colOff>
      <xdr:row>0</xdr:row>
      <xdr:rowOff>66675</xdr:rowOff>
    </xdr:from>
    <xdr:to>
      <xdr:col>22</xdr:col>
      <xdr:colOff>741680</xdr:colOff>
      <xdr:row>19</xdr:row>
      <xdr:rowOff>29845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21097-B752-44AC-8C89-B9A15A9A4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742950</xdr:colOff>
      <xdr:row>0</xdr:row>
      <xdr:rowOff>98425</xdr:rowOff>
    </xdr:from>
    <xdr:to>
      <xdr:col>28</xdr:col>
      <xdr:colOff>285750</xdr:colOff>
      <xdr:row>19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C03EE-4A5C-4A38-A440-BA6D8169C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755015</xdr:colOff>
      <xdr:row>119</xdr:row>
      <xdr:rowOff>146050</xdr:rowOff>
    </xdr:from>
    <xdr:to>
      <xdr:col>25</xdr:col>
      <xdr:colOff>297815</xdr:colOff>
      <xdr:row>136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45BDA5-B851-41DE-AA47-58D076C64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302260</xdr:colOff>
      <xdr:row>0</xdr:row>
      <xdr:rowOff>82550</xdr:rowOff>
    </xdr:from>
    <xdr:to>
      <xdr:col>34</xdr:col>
      <xdr:colOff>0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3D19A7-549E-4792-9762-524AD5A44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802640</xdr:colOff>
      <xdr:row>118</xdr:row>
      <xdr:rowOff>50800</xdr:rowOff>
    </xdr:from>
    <xdr:to>
      <xdr:col>28</xdr:col>
      <xdr:colOff>345440</xdr:colOff>
      <xdr:row>135</xdr:row>
      <xdr:rowOff>41275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717D52-D4CC-417B-8FD3-BA42AD377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476885</xdr:colOff>
      <xdr:row>19</xdr:row>
      <xdr:rowOff>73025</xdr:rowOff>
    </xdr:from>
    <xdr:to>
      <xdr:col>23</xdr:col>
      <xdr:colOff>19685</xdr:colOff>
      <xdr:row>37</xdr:row>
      <xdr:rowOff>71120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2E9097-5888-4CC3-822C-5A4C61040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36830</xdr:colOff>
      <xdr:row>19</xdr:row>
      <xdr:rowOff>95250</xdr:rowOff>
    </xdr:from>
    <xdr:to>
      <xdr:col>28</xdr:col>
      <xdr:colOff>417830</xdr:colOff>
      <xdr:row>37</xdr:row>
      <xdr:rowOff>92075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AC12E5-6DB1-48D3-B02C-BDD946284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418465</xdr:colOff>
      <xdr:row>19</xdr:row>
      <xdr:rowOff>79375</xdr:rowOff>
    </xdr:from>
    <xdr:to>
      <xdr:col>34</xdr:col>
      <xdr:colOff>116205</xdr:colOff>
      <xdr:row>37</xdr:row>
      <xdr:rowOff>22225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69FF18-7C73-4C03-838F-99B2F278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441960</xdr:colOff>
      <xdr:row>38</xdr:row>
      <xdr:rowOff>18415</xdr:rowOff>
    </xdr:from>
    <xdr:to>
      <xdr:col>22</xdr:col>
      <xdr:colOff>822960</xdr:colOff>
      <xdr:row>56</xdr:row>
      <xdr:rowOff>143510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955053-22D0-412F-A931-6BC3B6175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10795</xdr:colOff>
      <xdr:row>38</xdr:row>
      <xdr:rowOff>37465</xdr:rowOff>
    </xdr:from>
    <xdr:to>
      <xdr:col>28</xdr:col>
      <xdr:colOff>391795</xdr:colOff>
      <xdr:row>56</xdr:row>
      <xdr:rowOff>161290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9A751F-381C-4199-87EA-EE4B2C1D7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386715</xdr:colOff>
      <xdr:row>38</xdr:row>
      <xdr:rowOff>24765</xdr:rowOff>
    </xdr:from>
    <xdr:to>
      <xdr:col>34</xdr:col>
      <xdr:colOff>84455</xdr:colOff>
      <xdr:row>56</xdr:row>
      <xdr:rowOff>94615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0CE9CA-9F6F-44F2-B1E9-F3EDAC312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473710</xdr:colOff>
      <xdr:row>57</xdr:row>
      <xdr:rowOff>62865</xdr:rowOff>
    </xdr:from>
    <xdr:to>
      <xdr:col>23</xdr:col>
      <xdr:colOff>16510</xdr:colOff>
      <xdr:row>76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E4D92C-DF60-460C-8879-265DAEAB7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40005</xdr:colOff>
      <xdr:row>57</xdr:row>
      <xdr:rowOff>81915</xdr:rowOff>
    </xdr:from>
    <xdr:to>
      <xdr:col>28</xdr:col>
      <xdr:colOff>421005</xdr:colOff>
      <xdr:row>76</xdr:row>
      <xdr:rowOff>78740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AA23AB-EEFF-48E6-9651-5259978E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421640</xdr:colOff>
      <xdr:row>57</xdr:row>
      <xdr:rowOff>69215</xdr:rowOff>
    </xdr:from>
    <xdr:to>
      <xdr:col>34</xdr:col>
      <xdr:colOff>119380</xdr:colOff>
      <xdr:row>76</xdr:row>
      <xdr:rowOff>12065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9B6808C-60A9-450C-B895-9E17775FB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ciek12/Documents/TestConstStep_12J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sum(2)"/>
      <sheetName val="Data Summary (2)"/>
      <sheetName val="Rev"/>
      <sheetName val="Analyzed"/>
      <sheetName val="Exsum"/>
      <sheetName val="Data Summary"/>
      <sheetName val="Raw Data"/>
    </sheetNames>
    <sheetDataSet>
      <sheetData sheetId="0"/>
      <sheetData sheetId="1"/>
      <sheetData sheetId="2"/>
      <sheetData sheetId="3"/>
      <sheetData sheetId="4"/>
      <sheetData sheetId="5">
        <row r="35">
          <cell r="C35">
            <v>10</v>
          </cell>
        </row>
        <row r="36">
          <cell r="C36">
            <v>12</v>
          </cell>
        </row>
        <row r="37">
          <cell r="C37">
            <v>14</v>
          </cell>
        </row>
        <row r="38">
          <cell r="C38">
            <v>16</v>
          </cell>
        </row>
        <row r="39">
          <cell r="C39">
            <v>20</v>
          </cell>
        </row>
        <row r="51">
          <cell r="M51">
            <v>149.40239043824701</v>
          </cell>
        </row>
        <row r="52">
          <cell r="M52">
            <v>178.57142857142901</v>
          </cell>
        </row>
        <row r="53">
          <cell r="M53">
            <v>209.49720670391099</v>
          </cell>
        </row>
        <row r="54">
          <cell r="M54">
            <v>238.85350318471299</v>
          </cell>
        </row>
        <row r="55">
          <cell r="M55">
            <v>295.27559055118098</v>
          </cell>
        </row>
        <row r="56">
          <cell r="M56">
            <v>227.272727272727</v>
          </cell>
        </row>
        <row r="57">
          <cell r="M57">
            <v>279.85074626865702</v>
          </cell>
        </row>
        <row r="58">
          <cell r="M58">
            <v>326.08695652173901</v>
          </cell>
        </row>
        <row r="59">
          <cell r="M59">
            <v>378.78787878787898</v>
          </cell>
        </row>
        <row r="60">
          <cell r="M60">
            <v>493.42105263157902</v>
          </cell>
        </row>
        <row r="61">
          <cell r="M61">
            <v>312.5</v>
          </cell>
        </row>
        <row r="62">
          <cell r="M62">
            <v>378.78787878787898</v>
          </cell>
        </row>
        <row r="63">
          <cell r="M63">
            <v>451.80722891566302</v>
          </cell>
        </row>
        <row r="64">
          <cell r="M64">
            <v>559.70149253731302</v>
          </cell>
        </row>
        <row r="65">
          <cell r="M65">
            <v>750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60" zoomScaleNormal="60" workbookViewId="0">
      <selection activeCell="P43" sqref="P43"/>
    </sheetView>
  </sheetViews>
  <sheetFormatPr defaultColWidth="8.85546875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4"/>
  <sheetViews>
    <sheetView topLeftCell="A94" zoomScale="70" zoomScaleNormal="70" workbookViewId="0">
      <selection activeCell="C117" sqref="C117"/>
    </sheetView>
  </sheetViews>
  <sheetFormatPr defaultColWidth="8.85546875" defaultRowHeight="15"/>
  <cols>
    <col min="1" max="1" width="1.85546875" customWidth="1"/>
    <col min="9" max="11" width="11.42578125"/>
    <col min="12" max="12" width="12"/>
    <col min="14" max="14" width="12.5703125"/>
    <col min="15" max="15" width="13.5703125"/>
    <col min="17" max="17" width="13.5703125"/>
  </cols>
  <sheetData>
    <row r="1" spans="2:17">
      <c r="B1" s="45" t="s">
        <v>0</v>
      </c>
      <c r="C1" s="45"/>
      <c r="D1" s="45"/>
      <c r="E1" s="42" t="s">
        <v>1</v>
      </c>
      <c r="F1" s="42"/>
      <c r="G1" s="45" t="s">
        <v>2</v>
      </c>
      <c r="H1" s="45"/>
      <c r="I1" s="42" t="s">
        <v>3</v>
      </c>
      <c r="J1" s="42"/>
      <c r="K1" s="42"/>
      <c r="L1" s="42"/>
      <c r="M1" s="42"/>
      <c r="N1" s="42" t="s">
        <v>4</v>
      </c>
      <c r="O1" s="42"/>
      <c r="P1" s="42"/>
      <c r="Q1" s="42"/>
    </row>
    <row r="2" spans="2:17">
      <c r="B2" s="44" t="s">
        <v>5</v>
      </c>
      <c r="C2" s="44" t="s">
        <v>6</v>
      </c>
      <c r="D2" s="44" t="s">
        <v>7</v>
      </c>
      <c r="E2" s="1" t="s">
        <v>8</v>
      </c>
      <c r="F2" s="1" t="s">
        <v>9</v>
      </c>
      <c r="G2" s="44" t="s">
        <v>10</v>
      </c>
      <c r="H2" s="44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5" t="s">
        <v>17</v>
      </c>
      <c r="O2" s="25" t="s">
        <v>18</v>
      </c>
      <c r="P2" s="25" t="s">
        <v>19</v>
      </c>
      <c r="Q2" s="25" t="s">
        <v>20</v>
      </c>
    </row>
    <row r="3" spans="2:17">
      <c r="B3" s="3">
        <v>1</v>
      </c>
      <c r="C3" s="2">
        <v>300</v>
      </c>
      <c r="D3" s="3">
        <v>10</v>
      </c>
      <c r="E3" s="3">
        <v>1.02</v>
      </c>
      <c r="F3" s="3">
        <v>304</v>
      </c>
      <c r="G3" s="3">
        <v>0.2</v>
      </c>
      <c r="H3" s="3">
        <v>3450</v>
      </c>
      <c r="I3" s="23">
        <f>60/D3</f>
        <v>6</v>
      </c>
      <c r="J3" s="23">
        <f>I3/(1+E3)</f>
        <v>2.9702970297029703</v>
      </c>
      <c r="K3" s="23">
        <f>J3*E3</f>
        <v>3.0297029702970297</v>
      </c>
      <c r="L3" s="23">
        <f>K3-J3*B3</f>
        <v>5.9405940594059459E-2</v>
      </c>
      <c r="M3" s="3">
        <f>F3-C3</f>
        <v>4</v>
      </c>
      <c r="N3" s="26">
        <f>O3/800*60</f>
        <v>83.518930957683736</v>
      </c>
      <c r="O3" s="27">
        <f>1000000/(ROUND((I3/(B3+1)-0.5/1000+G3/2)/H3/2*1000000,0)*2)</f>
        <v>1113.5857461024498</v>
      </c>
      <c r="P3" s="28">
        <f t="shared" ref="P3:P29" si="0">M3/C3*100</f>
        <v>1.3333333333333335</v>
      </c>
      <c r="Q3" s="26">
        <f t="shared" ref="Q3:Q29" si="1">(E3-B3)/B3*100</f>
        <v>2.0000000000000018</v>
      </c>
    </row>
    <row r="4" spans="2:17">
      <c r="B4" s="3">
        <v>1</v>
      </c>
      <c r="C4" s="3">
        <f>C3</f>
        <v>300</v>
      </c>
      <c r="D4" s="3">
        <v>12</v>
      </c>
      <c r="E4" s="3">
        <v>1.02</v>
      </c>
      <c r="F4" s="3">
        <v>297</v>
      </c>
      <c r="G4" s="3">
        <v>0.2</v>
      </c>
      <c r="H4" s="3">
        <v>3350</v>
      </c>
      <c r="I4" s="23">
        <f t="shared" ref="I3:I29" si="2">60/D4</f>
        <v>5</v>
      </c>
      <c r="J4" s="23">
        <f t="shared" ref="J3:J29" si="3">I4/(1+E4)</f>
        <v>2.4752475247524752</v>
      </c>
      <c r="K4" s="23">
        <f t="shared" ref="K3:K29" si="4">J4*E4</f>
        <v>2.5247524752475248</v>
      </c>
      <c r="L4" s="23">
        <f t="shared" ref="L3:L29" si="5">K4-J4*B4</f>
        <v>4.9504950495049549E-2</v>
      </c>
      <c r="M4" s="3">
        <f t="shared" ref="M3:M29" si="6">F4-C4</f>
        <v>-3</v>
      </c>
      <c r="N4" s="26">
        <f t="shared" ref="N3:N29" si="7">O4/800*60</f>
        <v>96.649484536082483</v>
      </c>
      <c r="O4" s="27">
        <f t="shared" ref="O3:O29" si="8">1000000/(ROUND((I4/(B4+1)-0.5/1000+G4/2)/H4/2*1000000,0)*2)</f>
        <v>1288.659793814433</v>
      </c>
      <c r="P4" s="28">
        <f t="shared" si="0"/>
        <v>-1</v>
      </c>
      <c r="Q4" s="26">
        <f t="shared" si="1"/>
        <v>2.0000000000000018</v>
      </c>
    </row>
    <row r="5" spans="2:17">
      <c r="B5" s="3">
        <v>1</v>
      </c>
      <c r="C5" s="3">
        <f>C4</f>
        <v>300</v>
      </c>
      <c r="D5" s="3">
        <v>14</v>
      </c>
      <c r="E5" s="3">
        <v>1.01</v>
      </c>
      <c r="F5" s="3">
        <v>302</v>
      </c>
      <c r="G5" s="3">
        <v>0.2</v>
      </c>
      <c r="H5" s="3">
        <v>3350</v>
      </c>
      <c r="I5" s="23">
        <f t="shared" si="2"/>
        <v>4.2857142857142856</v>
      </c>
      <c r="J5" s="23">
        <f t="shared" si="3"/>
        <v>2.1321961620469083</v>
      </c>
      <c r="K5" s="23">
        <f t="shared" si="4"/>
        <v>2.1535181236673773</v>
      </c>
      <c r="L5" s="23">
        <f t="shared" si="5"/>
        <v>2.1321961620468954E-2</v>
      </c>
      <c r="M5" s="3">
        <f t="shared" si="6"/>
        <v>2</v>
      </c>
      <c r="N5" s="26">
        <f t="shared" si="7"/>
        <v>111.94029850746269</v>
      </c>
      <c r="O5" s="27">
        <f t="shared" si="8"/>
        <v>1492.5373134328358</v>
      </c>
      <c r="P5" s="28">
        <f t="shared" si="0"/>
        <v>0.66666666666666674</v>
      </c>
      <c r="Q5" s="26">
        <f t="shared" si="1"/>
        <v>1.0000000000000009</v>
      </c>
    </row>
    <row r="6" spans="2:17">
      <c r="B6" s="7">
        <v>1</v>
      </c>
      <c r="C6" s="8">
        <v>300</v>
      </c>
      <c r="D6" s="8">
        <v>15</v>
      </c>
      <c r="E6" s="8">
        <v>1.02</v>
      </c>
      <c r="F6" s="8">
        <v>303</v>
      </c>
      <c r="G6" s="8">
        <v>0.15</v>
      </c>
      <c r="H6" s="8">
        <v>3350</v>
      </c>
      <c r="I6" s="23">
        <f t="shared" si="2"/>
        <v>4</v>
      </c>
      <c r="J6" s="23">
        <f t="shared" si="3"/>
        <v>1.9801980198019802</v>
      </c>
      <c r="K6" s="23">
        <f t="shared" si="4"/>
        <v>2.0198019801980198</v>
      </c>
      <c r="L6" s="23">
        <f t="shared" si="5"/>
        <v>3.9603960396039639E-2</v>
      </c>
      <c r="M6" s="3">
        <f t="shared" si="6"/>
        <v>3</v>
      </c>
      <c r="N6" s="26">
        <f t="shared" si="7"/>
        <v>120.96774193548387</v>
      </c>
      <c r="O6" s="27">
        <f t="shared" si="8"/>
        <v>1612.9032258064517</v>
      </c>
      <c r="P6" s="28">
        <f t="shared" si="0"/>
        <v>1</v>
      </c>
      <c r="Q6" s="26">
        <f t="shared" si="1"/>
        <v>2.0000000000000018</v>
      </c>
    </row>
    <row r="7" spans="2:17">
      <c r="B7" s="3">
        <v>1</v>
      </c>
      <c r="C7" s="3">
        <f>C5</f>
        <v>300</v>
      </c>
      <c r="D7" s="3">
        <v>16</v>
      </c>
      <c r="E7" s="3">
        <v>1.01</v>
      </c>
      <c r="F7" s="3">
        <v>305</v>
      </c>
      <c r="G7" s="3">
        <v>0.15</v>
      </c>
      <c r="H7" s="3">
        <v>3350</v>
      </c>
      <c r="I7" s="23">
        <f t="shared" si="2"/>
        <v>3.75</v>
      </c>
      <c r="J7" s="23">
        <f t="shared" si="3"/>
        <v>1.8656716417910451</v>
      </c>
      <c r="K7" s="23">
        <f t="shared" si="4"/>
        <v>1.8843283582089556</v>
      </c>
      <c r="L7" s="23">
        <f t="shared" si="5"/>
        <v>1.8656716417910557E-2</v>
      </c>
      <c r="M7" s="3">
        <f t="shared" si="6"/>
        <v>5</v>
      </c>
      <c r="N7" s="26">
        <f t="shared" si="7"/>
        <v>128.86597938144328</v>
      </c>
      <c r="O7" s="27">
        <f t="shared" si="8"/>
        <v>1718.2130584192439</v>
      </c>
      <c r="P7" s="28">
        <f t="shared" si="0"/>
        <v>1.6666666666666667</v>
      </c>
      <c r="Q7" s="26">
        <f t="shared" si="1"/>
        <v>1.0000000000000009</v>
      </c>
    </row>
    <row r="8" spans="2:17">
      <c r="B8" s="7">
        <v>1</v>
      </c>
      <c r="C8" s="8">
        <v>300</v>
      </c>
      <c r="D8" s="8">
        <v>18</v>
      </c>
      <c r="E8" s="8">
        <v>1.02</v>
      </c>
      <c r="F8" s="8">
        <v>299</v>
      </c>
      <c r="G8" s="8">
        <v>0.15</v>
      </c>
      <c r="H8" s="8">
        <v>3300</v>
      </c>
      <c r="I8" s="23">
        <f t="shared" si="2"/>
        <v>3.3333333333333335</v>
      </c>
      <c r="J8" s="23">
        <f t="shared" si="3"/>
        <v>1.6501650165016502</v>
      </c>
      <c r="K8" s="23">
        <f t="shared" si="4"/>
        <v>1.6831683168316831</v>
      </c>
      <c r="L8" s="23">
        <f t="shared" si="5"/>
        <v>3.3003300330032959E-2</v>
      </c>
      <c r="M8" s="3">
        <f t="shared" si="6"/>
        <v>-1</v>
      </c>
      <c r="N8" s="26">
        <f t="shared" si="7"/>
        <v>142.04545454545456</v>
      </c>
      <c r="O8" s="27">
        <f t="shared" si="8"/>
        <v>1893.939393939394</v>
      </c>
      <c r="P8" s="28">
        <f t="shared" si="0"/>
        <v>-0.33333333333333337</v>
      </c>
      <c r="Q8" s="26">
        <f t="shared" si="1"/>
        <v>2.0000000000000018</v>
      </c>
    </row>
    <row r="9" spans="2:17">
      <c r="B9" s="3">
        <v>1</v>
      </c>
      <c r="C9" s="3">
        <f>C7</f>
        <v>300</v>
      </c>
      <c r="D9" s="3">
        <v>20</v>
      </c>
      <c r="E9" s="3">
        <v>1.01</v>
      </c>
      <c r="F9" s="3">
        <v>300</v>
      </c>
      <c r="G9" s="3">
        <v>0.15</v>
      </c>
      <c r="H9" s="3">
        <v>3300</v>
      </c>
      <c r="I9" s="23">
        <f t="shared" si="2"/>
        <v>3</v>
      </c>
      <c r="J9" s="23">
        <f t="shared" si="3"/>
        <v>1.4925373134328359</v>
      </c>
      <c r="K9" s="23">
        <f t="shared" si="4"/>
        <v>1.5074626865671643</v>
      </c>
      <c r="L9" s="23">
        <f t="shared" si="5"/>
        <v>1.4925373134328401E-2</v>
      </c>
      <c r="M9" s="3">
        <f t="shared" si="6"/>
        <v>0</v>
      </c>
      <c r="N9" s="26">
        <f t="shared" si="7"/>
        <v>156.90376569037659</v>
      </c>
      <c r="O9" s="27">
        <f t="shared" si="8"/>
        <v>2092.050209205021</v>
      </c>
      <c r="P9" s="28">
        <f t="shared" si="0"/>
        <v>0</v>
      </c>
      <c r="Q9" s="26">
        <f t="shared" si="1"/>
        <v>1.0000000000000009</v>
      </c>
    </row>
    <row r="10" spans="2:17">
      <c r="B10" s="7">
        <v>1</v>
      </c>
      <c r="C10" s="8">
        <v>300</v>
      </c>
      <c r="D10" s="8">
        <v>25</v>
      </c>
      <c r="E10" s="8">
        <v>1</v>
      </c>
      <c r="F10" s="8">
        <v>300</v>
      </c>
      <c r="G10" s="8">
        <v>0.1</v>
      </c>
      <c r="H10" s="8">
        <v>3300</v>
      </c>
      <c r="I10" s="23">
        <f t="shared" si="2"/>
        <v>2.4</v>
      </c>
      <c r="J10" s="23">
        <f t="shared" si="3"/>
        <v>1.2</v>
      </c>
      <c r="K10" s="23">
        <f t="shared" si="4"/>
        <v>1.2</v>
      </c>
      <c r="L10" s="23">
        <f t="shared" si="5"/>
        <v>0</v>
      </c>
      <c r="M10" s="3">
        <f t="shared" si="6"/>
        <v>0</v>
      </c>
      <c r="N10" s="26">
        <f t="shared" si="7"/>
        <v>198.41269841269843</v>
      </c>
      <c r="O10" s="27">
        <f t="shared" si="8"/>
        <v>2645.5026455026455</v>
      </c>
      <c r="P10" s="28">
        <f t="shared" si="0"/>
        <v>0</v>
      </c>
      <c r="Q10" s="26">
        <f t="shared" si="1"/>
        <v>0</v>
      </c>
    </row>
    <row r="11" spans="2:17">
      <c r="B11" s="7">
        <v>1</v>
      </c>
      <c r="C11" s="8">
        <v>300</v>
      </c>
      <c r="D11" s="8">
        <v>30</v>
      </c>
      <c r="E11" s="8">
        <v>1</v>
      </c>
      <c r="F11" s="8">
        <v>298</v>
      </c>
      <c r="G11" s="8">
        <v>0.04</v>
      </c>
      <c r="H11" s="8">
        <v>3300</v>
      </c>
      <c r="I11" s="23">
        <f t="shared" si="2"/>
        <v>2</v>
      </c>
      <c r="J11" s="23">
        <f t="shared" si="3"/>
        <v>1</v>
      </c>
      <c r="K11" s="23">
        <f t="shared" si="4"/>
        <v>1</v>
      </c>
      <c r="L11" s="23">
        <f t="shared" si="5"/>
        <v>0</v>
      </c>
      <c r="M11" s="3">
        <f t="shared" si="6"/>
        <v>-2</v>
      </c>
      <c r="N11" s="26">
        <f t="shared" si="7"/>
        <v>243.50649350649354</v>
      </c>
      <c r="O11" s="27">
        <f t="shared" si="8"/>
        <v>3246.7532467532469</v>
      </c>
      <c r="P11" s="28">
        <f t="shared" si="0"/>
        <v>-0.66666666666666674</v>
      </c>
      <c r="Q11" s="26">
        <f t="shared" si="1"/>
        <v>0</v>
      </c>
    </row>
    <row r="12" spans="2:17">
      <c r="B12" s="9">
        <v>2</v>
      </c>
      <c r="C12" s="2">
        <f>C9</f>
        <v>300</v>
      </c>
      <c r="D12" s="10">
        <v>10</v>
      </c>
      <c r="E12" s="22">
        <v>2.02</v>
      </c>
      <c r="F12" s="22">
        <v>298</v>
      </c>
      <c r="G12" s="22">
        <v>0.12</v>
      </c>
      <c r="H12" s="22">
        <v>3300</v>
      </c>
      <c r="I12" s="24">
        <f t="shared" si="2"/>
        <v>6</v>
      </c>
      <c r="J12" s="24">
        <f t="shared" si="3"/>
        <v>1.9867549668874172</v>
      </c>
      <c r="K12" s="24">
        <f t="shared" si="4"/>
        <v>4.0132450331125824</v>
      </c>
      <c r="L12" s="24">
        <f t="shared" si="5"/>
        <v>3.9735099337748103E-2</v>
      </c>
      <c r="M12" s="10">
        <f t="shared" si="6"/>
        <v>-2</v>
      </c>
      <c r="N12" s="29">
        <f t="shared" si="7"/>
        <v>120.19230769230769</v>
      </c>
      <c r="O12" s="30">
        <f t="shared" si="8"/>
        <v>1602.5641025641025</v>
      </c>
      <c r="P12" s="31">
        <f t="shared" si="0"/>
        <v>-0.66666666666666674</v>
      </c>
      <c r="Q12" s="29">
        <f t="shared" si="1"/>
        <v>1.0000000000000009</v>
      </c>
    </row>
    <row r="13" spans="2:17">
      <c r="B13" s="10">
        <v>2</v>
      </c>
      <c r="C13" s="10">
        <f>C12</f>
        <v>300</v>
      </c>
      <c r="D13" s="10">
        <v>12</v>
      </c>
      <c r="E13" s="22">
        <v>2</v>
      </c>
      <c r="F13" s="22">
        <v>303</v>
      </c>
      <c r="G13" s="22">
        <v>0.12</v>
      </c>
      <c r="H13" s="22">
        <v>3300</v>
      </c>
      <c r="I13" s="24">
        <f t="shared" si="2"/>
        <v>5</v>
      </c>
      <c r="J13" s="24">
        <f t="shared" si="3"/>
        <v>1.6666666666666667</v>
      </c>
      <c r="K13" s="24">
        <f t="shared" si="4"/>
        <v>3.3333333333333335</v>
      </c>
      <c r="L13" s="24">
        <f t="shared" si="5"/>
        <v>0</v>
      </c>
      <c r="M13" s="10">
        <f t="shared" si="6"/>
        <v>3</v>
      </c>
      <c r="N13" s="29">
        <f t="shared" si="7"/>
        <v>143.12977099236639</v>
      </c>
      <c r="O13" s="30">
        <f t="shared" si="8"/>
        <v>1908.3969465648854</v>
      </c>
      <c r="P13" s="31">
        <f t="shared" si="0"/>
        <v>1</v>
      </c>
      <c r="Q13" s="29">
        <f t="shared" si="1"/>
        <v>0</v>
      </c>
    </row>
    <row r="14" spans="2:17">
      <c r="B14" s="10">
        <v>2</v>
      </c>
      <c r="C14" s="10">
        <f>C13</f>
        <v>300</v>
      </c>
      <c r="D14" s="10">
        <v>14</v>
      </c>
      <c r="E14" s="22">
        <v>2.0099999999999998</v>
      </c>
      <c r="F14" s="22">
        <v>302</v>
      </c>
      <c r="G14" s="22">
        <v>0.12</v>
      </c>
      <c r="H14" s="22">
        <v>3300</v>
      </c>
      <c r="I14" s="24">
        <f t="shared" si="2"/>
        <v>4.2857142857142856</v>
      </c>
      <c r="J14" s="24">
        <f t="shared" si="3"/>
        <v>1.4238253440911248</v>
      </c>
      <c r="K14" s="24">
        <f t="shared" si="4"/>
        <v>2.8618889416231608</v>
      </c>
      <c r="L14" s="24">
        <f t="shared" si="5"/>
        <v>1.4238253440911119E-2</v>
      </c>
      <c r="M14" s="10">
        <f t="shared" si="6"/>
        <v>2</v>
      </c>
      <c r="N14" s="29">
        <f t="shared" si="7"/>
        <v>166.66666666666666</v>
      </c>
      <c r="O14" s="30">
        <f t="shared" si="8"/>
        <v>2222.2222222222222</v>
      </c>
      <c r="P14" s="31">
        <f t="shared" si="0"/>
        <v>0.66666666666666674</v>
      </c>
      <c r="Q14" s="29">
        <f t="shared" si="1"/>
        <v>0.49999999999998934</v>
      </c>
    </row>
    <row r="15" spans="2:17">
      <c r="B15" s="11">
        <v>2</v>
      </c>
      <c r="C15" s="11">
        <v>300</v>
      </c>
      <c r="D15" s="11">
        <v>15</v>
      </c>
      <c r="E15" s="22">
        <v>2</v>
      </c>
      <c r="F15" s="22">
        <v>302</v>
      </c>
      <c r="G15" s="22">
        <v>0.04</v>
      </c>
      <c r="H15" s="22">
        <v>3300</v>
      </c>
      <c r="I15" s="24">
        <f t="shared" si="2"/>
        <v>4</v>
      </c>
      <c r="J15" s="24">
        <f t="shared" si="3"/>
        <v>1.3333333333333333</v>
      </c>
      <c r="K15" s="24">
        <f t="shared" si="4"/>
        <v>2.6666666666666665</v>
      </c>
      <c r="L15" s="24">
        <f t="shared" si="5"/>
        <v>0</v>
      </c>
      <c r="M15" s="10">
        <f t="shared" si="6"/>
        <v>2</v>
      </c>
      <c r="N15" s="29">
        <f t="shared" si="7"/>
        <v>182.92682926829269</v>
      </c>
      <c r="O15" s="30">
        <f t="shared" si="8"/>
        <v>2439.0243902439024</v>
      </c>
      <c r="P15" s="31">
        <f t="shared" si="0"/>
        <v>0.66666666666666674</v>
      </c>
      <c r="Q15" s="29">
        <f t="shared" si="1"/>
        <v>0</v>
      </c>
    </row>
    <row r="16" spans="2:17">
      <c r="B16" s="10">
        <v>2</v>
      </c>
      <c r="C16" s="10">
        <f>C14</f>
        <v>300</v>
      </c>
      <c r="D16" s="10">
        <v>16</v>
      </c>
      <c r="E16" s="22">
        <v>1.99</v>
      </c>
      <c r="F16" s="22">
        <v>301</v>
      </c>
      <c r="G16" s="22">
        <v>0.04</v>
      </c>
      <c r="H16" s="22">
        <v>3300</v>
      </c>
      <c r="I16" s="24">
        <f t="shared" si="2"/>
        <v>3.75</v>
      </c>
      <c r="J16" s="24">
        <f t="shared" si="3"/>
        <v>1.2541806020066888</v>
      </c>
      <c r="K16" s="24">
        <f t="shared" si="4"/>
        <v>2.4958193979933108</v>
      </c>
      <c r="L16" s="24">
        <f t="shared" si="5"/>
        <v>-1.2541806020066826E-2</v>
      </c>
      <c r="M16" s="10">
        <f t="shared" si="6"/>
        <v>1</v>
      </c>
      <c r="N16" s="29">
        <f t="shared" si="7"/>
        <v>195.31249999999997</v>
      </c>
      <c r="O16" s="30">
        <f t="shared" si="8"/>
        <v>2604.1666666666665</v>
      </c>
      <c r="P16" s="31">
        <f t="shared" si="0"/>
        <v>0.33333333333333337</v>
      </c>
      <c r="Q16" s="29">
        <f t="shared" si="1"/>
        <v>-0.50000000000000044</v>
      </c>
    </row>
    <row r="17" spans="2:17">
      <c r="B17" s="11">
        <v>2</v>
      </c>
      <c r="C17" s="11">
        <v>300</v>
      </c>
      <c r="D17" s="11">
        <v>18</v>
      </c>
      <c r="E17" s="11">
        <v>2</v>
      </c>
      <c r="F17" s="11">
        <v>298</v>
      </c>
      <c r="G17" s="11">
        <v>0</v>
      </c>
      <c r="H17" s="11">
        <v>3300</v>
      </c>
      <c r="I17" s="24">
        <f t="shared" si="2"/>
        <v>3.3333333333333335</v>
      </c>
      <c r="J17" s="24">
        <f t="shared" si="3"/>
        <v>1.1111111111111112</v>
      </c>
      <c r="K17" s="24">
        <f t="shared" si="4"/>
        <v>2.2222222222222223</v>
      </c>
      <c r="L17" s="24">
        <f t="shared" si="5"/>
        <v>0</v>
      </c>
      <c r="M17" s="10">
        <f t="shared" si="6"/>
        <v>-2</v>
      </c>
      <c r="N17" s="29">
        <f t="shared" si="7"/>
        <v>223.21428571428572</v>
      </c>
      <c r="O17" s="30">
        <f t="shared" si="8"/>
        <v>2976.1904761904761</v>
      </c>
      <c r="P17" s="31">
        <f t="shared" si="0"/>
        <v>-0.66666666666666674</v>
      </c>
      <c r="Q17" s="29">
        <f t="shared" si="1"/>
        <v>0</v>
      </c>
    </row>
    <row r="18" spans="2:17">
      <c r="B18" s="10">
        <v>2</v>
      </c>
      <c r="C18" s="10">
        <f>C16</f>
        <v>300</v>
      </c>
      <c r="D18" s="10">
        <v>20</v>
      </c>
      <c r="E18" s="10">
        <v>1.99</v>
      </c>
      <c r="F18" s="10">
        <v>300</v>
      </c>
      <c r="G18" s="10">
        <v>0</v>
      </c>
      <c r="H18" s="10">
        <v>3330</v>
      </c>
      <c r="I18" s="24">
        <f t="shared" si="2"/>
        <v>3</v>
      </c>
      <c r="J18" s="24">
        <f t="shared" si="3"/>
        <v>1.0033444816053512</v>
      </c>
      <c r="K18" s="24">
        <f t="shared" si="4"/>
        <v>1.9966555183946488</v>
      </c>
      <c r="L18" s="24">
        <f t="shared" si="5"/>
        <v>-1.0033444816053505E-2</v>
      </c>
      <c r="M18" s="10">
        <f t="shared" si="6"/>
        <v>0</v>
      </c>
      <c r="N18" s="29">
        <f t="shared" si="7"/>
        <v>250.00000000000003</v>
      </c>
      <c r="O18" s="30">
        <f t="shared" si="8"/>
        <v>3333.3333333333335</v>
      </c>
      <c r="P18" s="31">
        <f t="shared" si="0"/>
        <v>0</v>
      </c>
      <c r="Q18" s="29">
        <f t="shared" si="1"/>
        <v>-0.50000000000000044</v>
      </c>
    </row>
    <row r="19" spans="2:17">
      <c r="B19" s="11">
        <v>2</v>
      </c>
      <c r="C19" s="11">
        <v>300</v>
      </c>
      <c r="D19" s="11">
        <v>25</v>
      </c>
      <c r="E19" s="11">
        <v>2</v>
      </c>
      <c r="F19" s="11">
        <v>302</v>
      </c>
      <c r="G19" s="11">
        <v>-0.05</v>
      </c>
      <c r="H19" s="11">
        <v>3400</v>
      </c>
      <c r="I19" s="24">
        <f t="shared" si="2"/>
        <v>2.4</v>
      </c>
      <c r="J19" s="24">
        <f t="shared" si="3"/>
        <v>0.79999999999999993</v>
      </c>
      <c r="K19" s="24">
        <f t="shared" si="4"/>
        <v>1.5999999999999999</v>
      </c>
      <c r="L19" s="24">
        <f t="shared" si="5"/>
        <v>0</v>
      </c>
      <c r="M19" s="10">
        <f t="shared" si="6"/>
        <v>2</v>
      </c>
      <c r="N19" s="29">
        <f t="shared" si="7"/>
        <v>328.9473684210526</v>
      </c>
      <c r="O19" s="30">
        <f t="shared" si="8"/>
        <v>4385.9649122807014</v>
      </c>
      <c r="P19" s="31">
        <f t="shared" si="0"/>
        <v>0.66666666666666674</v>
      </c>
      <c r="Q19" s="29">
        <f t="shared" si="1"/>
        <v>0</v>
      </c>
    </row>
    <row r="20" spans="2:17">
      <c r="B20" s="12">
        <v>2</v>
      </c>
      <c r="C20" s="13">
        <v>300</v>
      </c>
      <c r="D20" s="11">
        <v>30</v>
      </c>
      <c r="E20" s="11">
        <v>1.99</v>
      </c>
      <c r="F20" s="11">
        <v>297</v>
      </c>
      <c r="G20" s="11">
        <v>-0.08</v>
      </c>
      <c r="H20" s="11">
        <v>3550</v>
      </c>
      <c r="I20" s="24">
        <f t="shared" si="2"/>
        <v>2</v>
      </c>
      <c r="J20" s="24">
        <f t="shared" si="3"/>
        <v>0.66889632107023411</v>
      </c>
      <c r="K20" s="24">
        <f t="shared" si="4"/>
        <v>1.3311036789297659</v>
      </c>
      <c r="L20" s="24">
        <f t="shared" si="5"/>
        <v>-6.6889632107023367E-3</v>
      </c>
      <c r="M20" s="10">
        <f t="shared" si="6"/>
        <v>-3</v>
      </c>
      <c r="N20" s="29">
        <f t="shared" si="7"/>
        <v>426.13636363636363</v>
      </c>
      <c r="O20" s="30">
        <f t="shared" si="8"/>
        <v>5681.818181818182</v>
      </c>
      <c r="P20" s="31">
        <f t="shared" si="0"/>
        <v>-1</v>
      </c>
      <c r="Q20" s="29">
        <f t="shared" si="1"/>
        <v>-0.50000000000000044</v>
      </c>
    </row>
    <row r="21" spans="2:17">
      <c r="B21" s="3">
        <v>3</v>
      </c>
      <c r="C21" s="3">
        <f>C18</f>
        <v>300</v>
      </c>
      <c r="D21" s="3">
        <v>10</v>
      </c>
      <c r="E21" s="3">
        <v>2.99</v>
      </c>
      <c r="F21" s="3">
        <v>303</v>
      </c>
      <c r="G21" s="3">
        <v>0.05</v>
      </c>
      <c r="H21" s="3">
        <v>3300</v>
      </c>
      <c r="I21" s="23">
        <f t="shared" si="2"/>
        <v>6</v>
      </c>
      <c r="J21" s="23">
        <f t="shared" si="3"/>
        <v>1.5037593984962405</v>
      </c>
      <c r="K21" s="23">
        <f t="shared" si="4"/>
        <v>4.496240601503759</v>
      </c>
      <c r="L21" s="23">
        <f t="shared" si="5"/>
        <v>-1.5037593984962072E-2</v>
      </c>
      <c r="M21" s="3">
        <f t="shared" si="6"/>
        <v>3</v>
      </c>
      <c r="N21" s="26">
        <f t="shared" si="7"/>
        <v>162.33766233766232</v>
      </c>
      <c r="O21" s="27">
        <f t="shared" si="8"/>
        <v>2164.5021645021643</v>
      </c>
      <c r="P21" s="28">
        <f t="shared" si="0"/>
        <v>1</v>
      </c>
      <c r="Q21" s="26">
        <f t="shared" si="1"/>
        <v>-0.33333333333332626</v>
      </c>
    </row>
    <row r="22" spans="2:17">
      <c r="B22" s="14">
        <v>3</v>
      </c>
      <c r="C22" s="15">
        <f>C21</f>
        <v>300</v>
      </c>
      <c r="D22" s="3">
        <v>12</v>
      </c>
      <c r="E22" s="3">
        <v>2.99</v>
      </c>
      <c r="F22" s="3">
        <v>303</v>
      </c>
      <c r="G22" s="3">
        <v>0</v>
      </c>
      <c r="H22" s="3">
        <v>3300</v>
      </c>
      <c r="I22" s="23">
        <f t="shared" si="2"/>
        <v>5</v>
      </c>
      <c r="J22" s="23">
        <f t="shared" si="3"/>
        <v>1.2531328320802004</v>
      </c>
      <c r="K22" s="23">
        <f t="shared" si="4"/>
        <v>3.7468671679197993</v>
      </c>
      <c r="L22" s="23">
        <f t="shared" si="5"/>
        <v>-1.2531328320802171E-2</v>
      </c>
      <c r="M22" s="3">
        <f t="shared" si="6"/>
        <v>3</v>
      </c>
      <c r="N22" s="26">
        <f t="shared" si="7"/>
        <v>198.41269841269843</v>
      </c>
      <c r="O22" s="27">
        <f t="shared" si="8"/>
        <v>2645.5026455026455</v>
      </c>
      <c r="P22" s="28">
        <f t="shared" si="0"/>
        <v>1</v>
      </c>
      <c r="Q22" s="26">
        <f t="shared" si="1"/>
        <v>-0.33333333333332626</v>
      </c>
    </row>
    <row r="23" spans="2:17">
      <c r="B23" s="3">
        <v>3</v>
      </c>
      <c r="C23" s="3">
        <f>C22</f>
        <v>300</v>
      </c>
      <c r="D23" s="3">
        <v>14</v>
      </c>
      <c r="E23" s="3">
        <v>2.98</v>
      </c>
      <c r="F23" s="3">
        <v>301</v>
      </c>
      <c r="G23" s="3">
        <v>0</v>
      </c>
      <c r="H23" s="3">
        <v>3300</v>
      </c>
      <c r="I23" s="23">
        <f t="shared" si="2"/>
        <v>4.2857142857142856</v>
      </c>
      <c r="J23" s="23">
        <f t="shared" si="3"/>
        <v>1.0768126346015794</v>
      </c>
      <c r="K23" s="23">
        <f t="shared" si="4"/>
        <v>3.2089016511127064</v>
      </c>
      <c r="L23" s="23">
        <f t="shared" si="5"/>
        <v>-2.1536252692031521E-2</v>
      </c>
      <c r="M23" s="3">
        <f t="shared" si="6"/>
        <v>1</v>
      </c>
      <c r="N23" s="26">
        <f t="shared" si="7"/>
        <v>231.4814814814815</v>
      </c>
      <c r="O23" s="27">
        <f t="shared" si="8"/>
        <v>3086.4197530864199</v>
      </c>
      <c r="P23" s="28">
        <f t="shared" si="0"/>
        <v>0.33333333333333337</v>
      </c>
      <c r="Q23" s="26">
        <f t="shared" si="1"/>
        <v>-0.66666666666666718</v>
      </c>
    </row>
    <row r="24" spans="2:17">
      <c r="B24" s="8">
        <v>3</v>
      </c>
      <c r="C24" s="8">
        <v>300</v>
      </c>
      <c r="D24" s="8">
        <v>15</v>
      </c>
      <c r="E24" s="8">
        <v>2.97</v>
      </c>
      <c r="F24" s="8">
        <v>297</v>
      </c>
      <c r="G24" s="8">
        <v>0</v>
      </c>
      <c r="H24" s="8">
        <v>3300</v>
      </c>
      <c r="I24" s="23">
        <f t="shared" si="2"/>
        <v>4</v>
      </c>
      <c r="J24" s="23">
        <f t="shared" si="3"/>
        <v>1.0075566750629723</v>
      </c>
      <c r="K24" s="23">
        <f t="shared" si="4"/>
        <v>2.9924433249370281</v>
      </c>
      <c r="L24" s="23">
        <f t="shared" si="5"/>
        <v>-3.0226700251888783E-2</v>
      </c>
      <c r="M24" s="3">
        <f t="shared" si="6"/>
        <v>-3</v>
      </c>
      <c r="N24" s="26">
        <f t="shared" si="7"/>
        <v>248.34437086092714</v>
      </c>
      <c r="O24" s="27">
        <f t="shared" si="8"/>
        <v>3311.2582781456954</v>
      </c>
      <c r="P24" s="28">
        <f t="shared" si="0"/>
        <v>-1</v>
      </c>
      <c r="Q24" s="26">
        <f t="shared" si="1"/>
        <v>-0.99999999999999345</v>
      </c>
    </row>
    <row r="25" spans="2:17">
      <c r="B25" s="3">
        <v>3</v>
      </c>
      <c r="C25" s="3">
        <f>C23</f>
        <v>300</v>
      </c>
      <c r="D25" s="3">
        <v>16</v>
      </c>
      <c r="E25" s="3">
        <v>3.01</v>
      </c>
      <c r="F25" s="3">
        <v>301</v>
      </c>
      <c r="G25" s="3">
        <v>-0.05</v>
      </c>
      <c r="H25" s="3">
        <v>3350</v>
      </c>
      <c r="I25" s="23">
        <f t="shared" si="2"/>
        <v>3.75</v>
      </c>
      <c r="J25" s="23">
        <f t="shared" si="3"/>
        <v>0.93516209476309231</v>
      </c>
      <c r="K25" s="23">
        <f t="shared" si="4"/>
        <v>2.8148379052369075</v>
      </c>
      <c r="L25" s="23">
        <f t="shared" si="5"/>
        <v>9.3516209476307566E-3</v>
      </c>
      <c r="M25" s="3">
        <f t="shared" si="6"/>
        <v>1</v>
      </c>
      <c r="N25" s="26">
        <f t="shared" si="7"/>
        <v>275.73529411764707</v>
      </c>
      <c r="O25" s="27">
        <f t="shared" si="8"/>
        <v>3676.4705882352941</v>
      </c>
      <c r="P25" s="28">
        <f t="shared" si="0"/>
        <v>0.33333333333333337</v>
      </c>
      <c r="Q25" s="26">
        <f t="shared" si="1"/>
        <v>0.33333333333332626</v>
      </c>
    </row>
    <row r="26" spans="2:17">
      <c r="B26" s="3">
        <v>3</v>
      </c>
      <c r="C26" s="3">
        <v>300</v>
      </c>
      <c r="D26" s="3">
        <v>18</v>
      </c>
      <c r="E26" s="3">
        <v>2.99</v>
      </c>
      <c r="F26" s="3">
        <v>394</v>
      </c>
      <c r="G26" s="3">
        <v>-0.05</v>
      </c>
      <c r="H26" s="3">
        <v>3350</v>
      </c>
      <c r="I26" s="23">
        <f t="shared" si="2"/>
        <v>3.3333333333333335</v>
      </c>
      <c r="J26" s="23">
        <f t="shared" si="3"/>
        <v>0.83542188805346695</v>
      </c>
      <c r="K26" s="23">
        <f t="shared" si="4"/>
        <v>2.4979114452798665</v>
      </c>
      <c r="L26" s="23">
        <f t="shared" si="5"/>
        <v>-8.3542188805343365E-3</v>
      </c>
      <c r="M26" s="3">
        <f t="shared" si="6"/>
        <v>94</v>
      </c>
      <c r="N26" s="26">
        <f t="shared" si="7"/>
        <v>309.91735537190078</v>
      </c>
      <c r="O26" s="27">
        <f t="shared" si="8"/>
        <v>4132.2314049586776</v>
      </c>
      <c r="P26" s="28">
        <f t="shared" si="0"/>
        <v>31.333333333333336</v>
      </c>
      <c r="Q26" s="26">
        <f t="shared" si="1"/>
        <v>-0.33333333333332626</v>
      </c>
    </row>
    <row r="27" spans="2:17" ht="17.100000000000001" customHeight="1">
      <c r="B27" s="3">
        <v>3</v>
      </c>
      <c r="C27" s="3">
        <f>C25</f>
        <v>300</v>
      </c>
      <c r="D27" s="3">
        <v>20</v>
      </c>
      <c r="E27" s="3">
        <v>2.99</v>
      </c>
      <c r="F27" s="3">
        <v>295</v>
      </c>
      <c r="G27" s="3">
        <v>-0.06</v>
      </c>
      <c r="H27" s="3">
        <v>3450</v>
      </c>
      <c r="I27" s="23">
        <f t="shared" si="2"/>
        <v>3</v>
      </c>
      <c r="J27" s="23">
        <f t="shared" si="3"/>
        <v>0.75187969924812026</v>
      </c>
      <c r="K27" s="23">
        <f t="shared" si="4"/>
        <v>2.2481203007518795</v>
      </c>
      <c r="L27" s="23">
        <f t="shared" si="5"/>
        <v>-7.5187969924810361E-3</v>
      </c>
      <c r="M27" s="3">
        <f t="shared" si="6"/>
        <v>-5</v>
      </c>
      <c r="N27" s="26">
        <f t="shared" si="7"/>
        <v>360.57692307692304</v>
      </c>
      <c r="O27" s="27">
        <f t="shared" si="8"/>
        <v>4807.6923076923076</v>
      </c>
      <c r="P27" s="28">
        <f t="shared" si="0"/>
        <v>-1.6666666666666667</v>
      </c>
      <c r="Q27" s="26">
        <f t="shared" si="1"/>
        <v>-0.33333333333332626</v>
      </c>
    </row>
    <row r="28" spans="2:17" ht="17.100000000000001" customHeight="1">
      <c r="B28" s="8">
        <v>3</v>
      </c>
      <c r="C28" s="8">
        <v>300</v>
      </c>
      <c r="D28" s="8">
        <v>25</v>
      </c>
      <c r="E28" s="8">
        <v>3.01</v>
      </c>
      <c r="F28" s="8">
        <v>296</v>
      </c>
      <c r="G28" s="8">
        <v>-0.1</v>
      </c>
      <c r="H28" s="8">
        <v>3700</v>
      </c>
      <c r="I28" s="23">
        <f t="shared" si="2"/>
        <v>2.4</v>
      </c>
      <c r="J28" s="23">
        <f t="shared" si="3"/>
        <v>0.59850374064837908</v>
      </c>
      <c r="K28" s="23">
        <f t="shared" si="4"/>
        <v>1.8014962593516208</v>
      </c>
      <c r="L28" s="23">
        <f t="shared" si="5"/>
        <v>5.9850374064835954E-3</v>
      </c>
      <c r="M28" s="3">
        <f t="shared" si="6"/>
        <v>-4</v>
      </c>
      <c r="N28" s="26">
        <f t="shared" si="7"/>
        <v>506.75675675675672</v>
      </c>
      <c r="O28" s="27">
        <f t="shared" si="8"/>
        <v>6756.7567567567567</v>
      </c>
      <c r="P28" s="28">
        <f t="shared" si="0"/>
        <v>-1.3333333333333335</v>
      </c>
      <c r="Q28" s="26">
        <f t="shared" si="1"/>
        <v>0.33333333333332626</v>
      </c>
    </row>
    <row r="29" spans="2:17" ht="17.100000000000001" customHeight="1">
      <c r="B29" s="16">
        <v>3</v>
      </c>
      <c r="C29" s="13">
        <v>300</v>
      </c>
      <c r="D29" s="8">
        <v>30</v>
      </c>
      <c r="E29" s="8">
        <v>2.94</v>
      </c>
      <c r="F29" s="8">
        <v>291</v>
      </c>
      <c r="G29" s="8">
        <v>-0.12</v>
      </c>
      <c r="H29" s="8">
        <v>3800</v>
      </c>
      <c r="I29" s="23">
        <f t="shared" si="2"/>
        <v>2</v>
      </c>
      <c r="J29" s="23">
        <f t="shared" si="3"/>
        <v>0.50761421319796951</v>
      </c>
      <c r="K29" s="23">
        <f t="shared" si="4"/>
        <v>1.4923857868020303</v>
      </c>
      <c r="L29" s="23">
        <f t="shared" si="5"/>
        <v>-3.0456852791878264E-2</v>
      </c>
      <c r="M29" s="3">
        <f t="shared" si="6"/>
        <v>-9</v>
      </c>
      <c r="N29" s="26">
        <f t="shared" si="7"/>
        <v>646.55172413793093</v>
      </c>
      <c r="O29" s="27">
        <f t="shared" si="8"/>
        <v>8620.689655172413</v>
      </c>
      <c r="P29" s="28">
        <f t="shared" si="0"/>
        <v>-3</v>
      </c>
      <c r="Q29" s="26">
        <f t="shared" si="1"/>
        <v>-2.0000000000000018</v>
      </c>
    </row>
    <row r="30" spans="2:17" ht="9.9499999999999993" customHeight="1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32"/>
      <c r="O30" s="33"/>
      <c r="P30" s="17"/>
      <c r="Q30" s="17"/>
    </row>
    <row r="31" spans="2:17">
      <c r="B31" s="3">
        <v>1</v>
      </c>
      <c r="C31" s="3">
        <v>400</v>
      </c>
      <c r="D31" s="3">
        <v>10</v>
      </c>
      <c r="E31" s="3">
        <v>1.01</v>
      </c>
      <c r="F31" s="3">
        <v>402</v>
      </c>
      <c r="G31" s="3">
        <v>0</v>
      </c>
      <c r="H31" s="3">
        <v>4000</v>
      </c>
      <c r="I31" s="23">
        <f t="shared" ref="I31:I57" si="9">60/D31</f>
        <v>6</v>
      </c>
      <c r="J31" s="23">
        <f t="shared" ref="J31:J57" si="10">I31/(1+E31)</f>
        <v>2.9850746268656718</v>
      </c>
      <c r="K31" s="23">
        <f t="shared" ref="K31:K57" si="11">J31*E31</f>
        <v>3.0149253731343286</v>
      </c>
      <c r="L31" s="23">
        <f t="shared" ref="L31:L57" si="12">K31-J31*B31</f>
        <v>2.9850746268656803E-2</v>
      </c>
      <c r="M31" s="3">
        <f t="shared" ref="M31:M57" si="13">F31-C31</f>
        <v>2</v>
      </c>
      <c r="N31" s="34">
        <f t="shared" ref="N31:N57" si="14">O31/800*60</f>
        <v>99.999999999999986</v>
      </c>
      <c r="O31" s="27">
        <f t="shared" ref="O31:O57" si="15">1000000/(ROUND((I31/(B31+1)-0.5/1000+G31/2)/H31/2*1000000,0)*2)</f>
        <v>1333.3333333333333</v>
      </c>
      <c r="P31" s="28">
        <f t="shared" ref="P31:P57" si="16">M31/C31*100</f>
        <v>0.5</v>
      </c>
      <c r="Q31" s="26">
        <f t="shared" ref="Q31:Q57" si="17">(E31-B31)/B31*100</f>
        <v>1.0000000000000009</v>
      </c>
    </row>
    <row r="32" spans="2:17">
      <c r="B32" s="14">
        <v>1</v>
      </c>
      <c r="C32" s="18">
        <f>C31</f>
        <v>400</v>
      </c>
      <c r="D32" s="3">
        <v>12</v>
      </c>
      <c r="E32" s="3">
        <v>1.01</v>
      </c>
      <c r="F32" s="3">
        <v>398</v>
      </c>
      <c r="G32" s="3">
        <v>0</v>
      </c>
      <c r="H32" s="3">
        <v>3950</v>
      </c>
      <c r="I32" s="23">
        <f t="shared" si="9"/>
        <v>5</v>
      </c>
      <c r="J32" s="23">
        <f t="shared" si="10"/>
        <v>2.4875621890547266</v>
      </c>
      <c r="K32" s="23">
        <f t="shared" si="11"/>
        <v>2.5124378109452739</v>
      </c>
      <c r="L32" s="23">
        <f t="shared" si="12"/>
        <v>2.4875621890547261E-2</v>
      </c>
      <c r="M32" s="3">
        <f t="shared" si="13"/>
        <v>-2</v>
      </c>
      <c r="N32" s="34">
        <f t="shared" si="14"/>
        <v>118.67088607594935</v>
      </c>
      <c r="O32" s="27">
        <f t="shared" si="15"/>
        <v>1582.2784810126582</v>
      </c>
      <c r="P32" s="28">
        <f t="shared" si="16"/>
        <v>-0.5</v>
      </c>
      <c r="Q32" s="26">
        <f t="shared" si="17"/>
        <v>1.0000000000000009</v>
      </c>
    </row>
    <row r="33" spans="2:17">
      <c r="B33" s="3">
        <v>1</v>
      </c>
      <c r="C33" s="3">
        <f>C32</f>
        <v>400</v>
      </c>
      <c r="D33" s="3">
        <v>14</v>
      </c>
      <c r="E33" s="3">
        <v>1.01</v>
      </c>
      <c r="F33" s="3">
        <v>402</v>
      </c>
      <c r="G33" s="3">
        <v>0</v>
      </c>
      <c r="H33" s="3">
        <v>3950</v>
      </c>
      <c r="I33" s="23">
        <f t="shared" si="9"/>
        <v>4.2857142857142856</v>
      </c>
      <c r="J33" s="23">
        <f t="shared" si="10"/>
        <v>2.1321961620469083</v>
      </c>
      <c r="K33" s="23">
        <f t="shared" si="11"/>
        <v>2.1535181236673773</v>
      </c>
      <c r="L33" s="23">
        <f t="shared" si="12"/>
        <v>2.1321961620468954E-2</v>
      </c>
      <c r="M33" s="3">
        <f t="shared" si="13"/>
        <v>2</v>
      </c>
      <c r="N33" s="34">
        <f t="shared" si="14"/>
        <v>138.37638376383765</v>
      </c>
      <c r="O33" s="27">
        <f t="shared" si="15"/>
        <v>1845.0184501845019</v>
      </c>
      <c r="P33" s="28">
        <f t="shared" si="16"/>
        <v>0.5</v>
      </c>
      <c r="Q33" s="26">
        <f t="shared" si="17"/>
        <v>1.0000000000000009</v>
      </c>
    </row>
    <row r="34" spans="2:17">
      <c r="B34" s="7">
        <v>1</v>
      </c>
      <c r="C34" s="7">
        <v>400</v>
      </c>
      <c r="D34" s="7">
        <v>15</v>
      </c>
      <c r="E34" s="7">
        <v>1.02</v>
      </c>
      <c r="F34" s="7">
        <v>403</v>
      </c>
      <c r="G34" s="7">
        <v>0</v>
      </c>
      <c r="H34" s="7">
        <v>3950</v>
      </c>
      <c r="I34" s="23">
        <f t="shared" si="9"/>
        <v>4</v>
      </c>
      <c r="J34" s="23">
        <f t="shared" si="10"/>
        <v>1.9801980198019802</v>
      </c>
      <c r="K34" s="23">
        <f t="shared" si="11"/>
        <v>2.0198019801980198</v>
      </c>
      <c r="L34" s="23">
        <f t="shared" si="12"/>
        <v>3.9603960396039639E-2</v>
      </c>
      <c r="M34" s="3">
        <f t="shared" si="13"/>
        <v>3</v>
      </c>
      <c r="N34" s="34">
        <f t="shared" si="14"/>
        <v>148.22134387351778</v>
      </c>
      <c r="O34" s="27">
        <f t="shared" si="15"/>
        <v>1976.2845849802372</v>
      </c>
      <c r="P34" s="28">
        <f t="shared" si="16"/>
        <v>0.75</v>
      </c>
      <c r="Q34" s="26">
        <f t="shared" si="17"/>
        <v>2.0000000000000018</v>
      </c>
    </row>
    <row r="35" spans="2:17">
      <c r="B35" s="3">
        <v>1</v>
      </c>
      <c r="C35" s="3">
        <f>C33</f>
        <v>400</v>
      </c>
      <c r="D35" s="3">
        <v>16</v>
      </c>
      <c r="E35" s="3">
        <v>1</v>
      </c>
      <c r="F35" s="3">
        <v>403</v>
      </c>
      <c r="G35" s="3">
        <v>0</v>
      </c>
      <c r="H35" s="3">
        <v>3950</v>
      </c>
      <c r="I35" s="23">
        <f t="shared" si="9"/>
        <v>3.75</v>
      </c>
      <c r="J35" s="23">
        <f t="shared" si="10"/>
        <v>1.875</v>
      </c>
      <c r="K35" s="23">
        <f t="shared" si="11"/>
        <v>1.875</v>
      </c>
      <c r="L35" s="23">
        <f t="shared" si="12"/>
        <v>0</v>
      </c>
      <c r="M35" s="3">
        <f t="shared" si="13"/>
        <v>3</v>
      </c>
      <c r="N35" s="34">
        <f t="shared" si="14"/>
        <v>158.22784810126581</v>
      </c>
      <c r="O35" s="27">
        <f t="shared" si="15"/>
        <v>2109.7046413502107</v>
      </c>
      <c r="P35" s="28">
        <f t="shared" si="16"/>
        <v>0.75</v>
      </c>
      <c r="Q35" s="26">
        <f t="shared" si="17"/>
        <v>0</v>
      </c>
    </row>
    <row r="36" spans="2:17">
      <c r="B36" s="3">
        <v>1</v>
      </c>
      <c r="C36" s="3">
        <v>400</v>
      </c>
      <c r="D36" s="3">
        <v>18</v>
      </c>
      <c r="E36" s="3">
        <v>1.01</v>
      </c>
      <c r="F36" s="3">
        <v>401</v>
      </c>
      <c r="G36" s="3">
        <v>0</v>
      </c>
      <c r="H36" s="3">
        <v>3950</v>
      </c>
      <c r="I36" s="23">
        <f t="shared" si="9"/>
        <v>3.3333333333333335</v>
      </c>
      <c r="J36" s="23">
        <f t="shared" si="10"/>
        <v>1.6583747927031511</v>
      </c>
      <c r="K36" s="23">
        <f t="shared" si="11"/>
        <v>1.6749585406301826</v>
      </c>
      <c r="L36" s="23">
        <f t="shared" si="12"/>
        <v>1.6583747927031434E-2</v>
      </c>
      <c r="M36" s="3">
        <f t="shared" si="13"/>
        <v>1</v>
      </c>
      <c r="N36" s="34">
        <f t="shared" si="14"/>
        <v>177.72511848341233</v>
      </c>
      <c r="O36" s="27">
        <f t="shared" si="15"/>
        <v>2369.6682464454975</v>
      </c>
      <c r="P36" s="28">
        <f t="shared" si="16"/>
        <v>0.25</v>
      </c>
      <c r="Q36" s="26">
        <f t="shared" si="17"/>
        <v>1.0000000000000009</v>
      </c>
    </row>
    <row r="37" spans="2:17">
      <c r="B37" s="3">
        <v>1</v>
      </c>
      <c r="C37" s="3">
        <f>C35</f>
        <v>400</v>
      </c>
      <c r="D37" s="3">
        <v>20</v>
      </c>
      <c r="E37" s="3">
        <v>1</v>
      </c>
      <c r="F37" s="3">
        <v>402</v>
      </c>
      <c r="G37" s="3">
        <v>0</v>
      </c>
      <c r="H37" s="3">
        <v>3950</v>
      </c>
      <c r="I37" s="23">
        <f t="shared" si="9"/>
        <v>3</v>
      </c>
      <c r="J37" s="23">
        <f t="shared" si="10"/>
        <v>1.5</v>
      </c>
      <c r="K37" s="23">
        <f t="shared" si="11"/>
        <v>1.5</v>
      </c>
      <c r="L37" s="23">
        <f t="shared" si="12"/>
        <v>0</v>
      </c>
      <c r="M37" s="3">
        <f t="shared" si="13"/>
        <v>2</v>
      </c>
      <c r="N37" s="34">
        <f t="shared" si="14"/>
        <v>197.36842105263159</v>
      </c>
      <c r="O37" s="27">
        <f t="shared" si="15"/>
        <v>2631.5789473684213</v>
      </c>
      <c r="P37" s="28">
        <f t="shared" si="16"/>
        <v>0.5</v>
      </c>
      <c r="Q37" s="26">
        <f t="shared" si="17"/>
        <v>0</v>
      </c>
    </row>
    <row r="38" spans="2:17">
      <c r="B38" s="7">
        <v>1</v>
      </c>
      <c r="C38" s="7">
        <v>400</v>
      </c>
      <c r="D38" s="7">
        <v>25</v>
      </c>
      <c r="E38" s="7">
        <v>1.01</v>
      </c>
      <c r="F38" s="7">
        <v>403</v>
      </c>
      <c r="G38" s="7">
        <v>-0.01</v>
      </c>
      <c r="H38" s="7">
        <v>4050</v>
      </c>
      <c r="I38" s="23">
        <f t="shared" si="9"/>
        <v>2.4</v>
      </c>
      <c r="J38" s="23">
        <f t="shared" si="10"/>
        <v>1.1940298507462688</v>
      </c>
      <c r="K38" s="23">
        <f t="shared" si="11"/>
        <v>1.2059701492537314</v>
      </c>
      <c r="L38" s="23">
        <f t="shared" si="12"/>
        <v>1.1940298507462588E-2</v>
      </c>
      <c r="M38" s="3">
        <f t="shared" si="13"/>
        <v>3</v>
      </c>
      <c r="N38" s="34">
        <f t="shared" si="14"/>
        <v>255.10204081632656</v>
      </c>
      <c r="O38" s="27">
        <f t="shared" si="15"/>
        <v>3401.3605442176872</v>
      </c>
      <c r="P38" s="28">
        <f t="shared" si="16"/>
        <v>0.75</v>
      </c>
      <c r="Q38" s="26">
        <f t="shared" si="17"/>
        <v>1.0000000000000009</v>
      </c>
    </row>
    <row r="39" spans="2:17">
      <c r="B39" s="7">
        <v>1</v>
      </c>
      <c r="C39" s="7">
        <v>400</v>
      </c>
      <c r="D39" s="7">
        <v>30</v>
      </c>
      <c r="E39" s="7">
        <v>1.03</v>
      </c>
      <c r="F39" s="7">
        <v>400</v>
      </c>
      <c r="G39" s="7">
        <v>0.05</v>
      </c>
      <c r="H39" s="7">
        <v>4200</v>
      </c>
      <c r="I39" s="23">
        <f t="shared" si="9"/>
        <v>2</v>
      </c>
      <c r="J39" s="23">
        <f t="shared" si="10"/>
        <v>0.9852216748768472</v>
      </c>
      <c r="K39" s="23">
        <f t="shared" si="11"/>
        <v>1.0147783251231526</v>
      </c>
      <c r="L39" s="23">
        <f t="shared" si="12"/>
        <v>2.9556650246305383E-2</v>
      </c>
      <c r="M39" s="3">
        <f t="shared" si="13"/>
        <v>0</v>
      </c>
      <c r="N39" s="34">
        <f t="shared" si="14"/>
        <v>307.3770491803279</v>
      </c>
      <c r="O39" s="27">
        <f t="shared" si="15"/>
        <v>4098.3606557377052</v>
      </c>
      <c r="P39" s="28">
        <f t="shared" si="16"/>
        <v>0</v>
      </c>
      <c r="Q39" s="26">
        <f t="shared" si="17"/>
        <v>3.0000000000000027</v>
      </c>
    </row>
    <row r="40" spans="2:17">
      <c r="B40" s="10">
        <v>2</v>
      </c>
      <c r="C40" s="10">
        <f>C37</f>
        <v>400</v>
      </c>
      <c r="D40" s="10">
        <v>10</v>
      </c>
      <c r="E40" s="10">
        <v>2.02</v>
      </c>
      <c r="F40" s="10">
        <v>402</v>
      </c>
      <c r="G40" s="10">
        <v>0</v>
      </c>
      <c r="H40" s="10">
        <v>3950</v>
      </c>
      <c r="I40" s="24">
        <f t="shared" si="9"/>
        <v>6</v>
      </c>
      <c r="J40" s="24">
        <f t="shared" si="10"/>
        <v>1.9867549668874172</v>
      </c>
      <c r="K40" s="24">
        <f t="shared" si="11"/>
        <v>4.0132450331125824</v>
      </c>
      <c r="L40" s="24">
        <f t="shared" si="12"/>
        <v>3.9735099337748103E-2</v>
      </c>
      <c r="M40" s="10">
        <f t="shared" si="13"/>
        <v>2</v>
      </c>
      <c r="N40" s="29">
        <f t="shared" si="14"/>
        <v>148.22134387351778</v>
      </c>
      <c r="O40" s="30">
        <f t="shared" si="15"/>
        <v>1976.2845849802372</v>
      </c>
      <c r="P40" s="31">
        <f t="shared" si="16"/>
        <v>0.5</v>
      </c>
      <c r="Q40" s="29">
        <f t="shared" si="17"/>
        <v>1.0000000000000009</v>
      </c>
    </row>
    <row r="41" spans="2:17">
      <c r="B41" s="10">
        <v>2</v>
      </c>
      <c r="C41" s="10">
        <f>C40</f>
        <v>400</v>
      </c>
      <c r="D41" s="10">
        <v>12</v>
      </c>
      <c r="E41" s="10">
        <v>2.0099999999999998</v>
      </c>
      <c r="F41" s="10">
        <v>401</v>
      </c>
      <c r="G41" s="10">
        <v>0</v>
      </c>
      <c r="H41" s="10">
        <v>3950</v>
      </c>
      <c r="I41" s="24">
        <f t="shared" si="9"/>
        <v>5</v>
      </c>
      <c r="J41" s="24">
        <f t="shared" si="10"/>
        <v>1.6611295681063125</v>
      </c>
      <c r="K41" s="24">
        <f t="shared" si="11"/>
        <v>3.3388704318936879</v>
      </c>
      <c r="L41" s="24">
        <f t="shared" si="12"/>
        <v>1.6611295681062899E-2</v>
      </c>
      <c r="M41" s="10">
        <f t="shared" si="13"/>
        <v>1</v>
      </c>
      <c r="N41" s="29">
        <f t="shared" si="14"/>
        <v>177.72511848341233</v>
      </c>
      <c r="O41" s="30">
        <f t="shared" si="15"/>
        <v>2369.6682464454975</v>
      </c>
      <c r="P41" s="31">
        <f t="shared" si="16"/>
        <v>0.25</v>
      </c>
      <c r="Q41" s="29">
        <f t="shared" si="17"/>
        <v>0.49999999999998934</v>
      </c>
    </row>
    <row r="42" spans="2:17">
      <c r="B42" s="10">
        <v>2</v>
      </c>
      <c r="C42" s="10">
        <f>C41</f>
        <v>400</v>
      </c>
      <c r="D42" s="10">
        <v>14</v>
      </c>
      <c r="E42" s="10">
        <v>1.98</v>
      </c>
      <c r="F42" s="10">
        <v>404</v>
      </c>
      <c r="G42" s="10">
        <v>0</v>
      </c>
      <c r="H42" s="10">
        <v>3980</v>
      </c>
      <c r="I42" s="24">
        <f t="shared" si="9"/>
        <v>4.2857142857142856</v>
      </c>
      <c r="J42" s="24">
        <f t="shared" si="10"/>
        <v>1.4381591562799616</v>
      </c>
      <c r="K42" s="24">
        <f t="shared" si="11"/>
        <v>2.847555129434324</v>
      </c>
      <c r="L42" s="24">
        <f t="shared" si="12"/>
        <v>-2.8763183125599223E-2</v>
      </c>
      <c r="M42" s="10">
        <f t="shared" si="13"/>
        <v>4</v>
      </c>
      <c r="N42" s="29">
        <f t="shared" si="14"/>
        <v>209.49720670391062</v>
      </c>
      <c r="O42" s="30">
        <f t="shared" si="15"/>
        <v>2793.2960893854747</v>
      </c>
      <c r="P42" s="31">
        <f t="shared" si="16"/>
        <v>1</v>
      </c>
      <c r="Q42" s="29">
        <f t="shared" si="17"/>
        <v>-1.0000000000000009</v>
      </c>
    </row>
    <row r="43" spans="2:17">
      <c r="B43" s="11">
        <v>2</v>
      </c>
      <c r="C43" s="11">
        <v>400</v>
      </c>
      <c r="D43" s="11">
        <v>15</v>
      </c>
      <c r="E43" s="11">
        <v>1.99</v>
      </c>
      <c r="F43" s="11">
        <v>403</v>
      </c>
      <c r="G43" s="11">
        <v>-0.02</v>
      </c>
      <c r="H43" s="11">
        <v>3980</v>
      </c>
      <c r="I43" s="24">
        <f t="shared" si="9"/>
        <v>4</v>
      </c>
      <c r="J43" s="24">
        <f t="shared" si="10"/>
        <v>1.3377926421404682</v>
      </c>
      <c r="K43" s="24">
        <f t="shared" si="11"/>
        <v>2.6622073578595318</v>
      </c>
      <c r="L43" s="24">
        <f t="shared" si="12"/>
        <v>-1.3377926421404673E-2</v>
      </c>
      <c r="M43" s="10">
        <f t="shared" si="13"/>
        <v>3</v>
      </c>
      <c r="N43" s="29">
        <f t="shared" si="14"/>
        <v>225.90361445783134</v>
      </c>
      <c r="O43" s="30">
        <f t="shared" si="15"/>
        <v>3012.0481927710844</v>
      </c>
      <c r="P43" s="31">
        <f t="shared" si="16"/>
        <v>0.75</v>
      </c>
      <c r="Q43" s="29">
        <f t="shared" si="17"/>
        <v>-0.50000000000000044</v>
      </c>
    </row>
    <row r="44" spans="2:17">
      <c r="B44" s="10">
        <v>2</v>
      </c>
      <c r="C44" s="10">
        <f>C42</f>
        <v>400</v>
      </c>
      <c r="D44" s="10">
        <v>16</v>
      </c>
      <c r="E44" s="10">
        <v>2</v>
      </c>
      <c r="F44" s="10">
        <v>402</v>
      </c>
      <c r="G44" s="10">
        <v>-0.02</v>
      </c>
      <c r="H44" s="10">
        <v>4000</v>
      </c>
      <c r="I44" s="24">
        <f t="shared" si="9"/>
        <v>3.75</v>
      </c>
      <c r="J44" s="24">
        <f t="shared" si="10"/>
        <v>1.25</v>
      </c>
      <c r="K44" s="24">
        <f t="shared" si="11"/>
        <v>2.5</v>
      </c>
      <c r="L44" s="24">
        <f t="shared" si="12"/>
        <v>0</v>
      </c>
      <c r="M44" s="10">
        <f t="shared" si="13"/>
        <v>2</v>
      </c>
      <c r="N44" s="29">
        <f t="shared" si="14"/>
        <v>241.93548387096774</v>
      </c>
      <c r="O44" s="30">
        <f t="shared" si="15"/>
        <v>3225.8064516129034</v>
      </c>
      <c r="P44" s="31">
        <f t="shared" si="16"/>
        <v>0.5</v>
      </c>
      <c r="Q44" s="29">
        <f t="shared" si="17"/>
        <v>0</v>
      </c>
    </row>
    <row r="45" spans="2:17">
      <c r="B45" s="10">
        <v>2</v>
      </c>
      <c r="C45" s="10">
        <v>400</v>
      </c>
      <c r="D45" s="10">
        <v>18</v>
      </c>
      <c r="E45" s="10">
        <v>1.99</v>
      </c>
      <c r="F45" s="10">
        <v>401</v>
      </c>
      <c r="G45" s="10">
        <v>-0.05</v>
      </c>
      <c r="H45" s="10">
        <v>4050</v>
      </c>
      <c r="I45" s="24">
        <f t="shared" si="9"/>
        <v>3.3333333333333335</v>
      </c>
      <c r="J45" s="24">
        <f t="shared" si="10"/>
        <v>1.1148272017837235</v>
      </c>
      <c r="K45" s="24">
        <f t="shared" si="11"/>
        <v>2.21850613154961</v>
      </c>
      <c r="L45" s="24">
        <f t="shared" si="12"/>
        <v>-1.114827201783708E-2</v>
      </c>
      <c r="M45" s="10">
        <f t="shared" si="13"/>
        <v>1</v>
      </c>
      <c r="N45" s="29">
        <f t="shared" si="14"/>
        <v>279.85074626865674</v>
      </c>
      <c r="O45" s="30">
        <f t="shared" si="15"/>
        <v>3731.3432835820895</v>
      </c>
      <c r="P45" s="31">
        <f t="shared" si="16"/>
        <v>0.25</v>
      </c>
      <c r="Q45" s="29">
        <f t="shared" si="17"/>
        <v>-0.50000000000000044</v>
      </c>
    </row>
    <row r="46" spans="2:17">
      <c r="B46" s="19">
        <v>2</v>
      </c>
      <c r="C46" s="10">
        <f>C44</f>
        <v>400</v>
      </c>
      <c r="D46" s="10">
        <v>20</v>
      </c>
      <c r="E46" s="10">
        <v>1.99</v>
      </c>
      <c r="F46" s="10">
        <v>405</v>
      </c>
      <c r="G46" s="10">
        <v>-0.05</v>
      </c>
      <c r="H46" s="10">
        <v>4150</v>
      </c>
      <c r="I46" s="24">
        <f t="shared" si="9"/>
        <v>3</v>
      </c>
      <c r="J46" s="24">
        <f t="shared" si="10"/>
        <v>1.0033444816053512</v>
      </c>
      <c r="K46" s="24">
        <f t="shared" si="11"/>
        <v>1.9966555183946488</v>
      </c>
      <c r="L46" s="24">
        <f t="shared" si="12"/>
        <v>-1.0033444816053505E-2</v>
      </c>
      <c r="M46" s="10">
        <f t="shared" si="13"/>
        <v>5</v>
      </c>
      <c r="N46" s="29">
        <f t="shared" si="14"/>
        <v>320.5128205128205</v>
      </c>
      <c r="O46" s="30">
        <f t="shared" si="15"/>
        <v>4273.5042735042734</v>
      </c>
      <c r="P46" s="31">
        <f t="shared" si="16"/>
        <v>1.25</v>
      </c>
      <c r="Q46" s="29">
        <f t="shared" si="17"/>
        <v>-0.50000000000000044</v>
      </c>
    </row>
    <row r="47" spans="2:17">
      <c r="B47" s="11">
        <v>2</v>
      </c>
      <c r="C47" s="11">
        <v>400</v>
      </c>
      <c r="D47" s="11">
        <v>25</v>
      </c>
      <c r="E47" s="11">
        <v>2</v>
      </c>
      <c r="F47" s="11">
        <v>401</v>
      </c>
      <c r="G47" s="11">
        <v>-0.1</v>
      </c>
      <c r="H47" s="11">
        <v>4300</v>
      </c>
      <c r="I47" s="24">
        <f t="shared" si="9"/>
        <v>2.4</v>
      </c>
      <c r="J47" s="24">
        <f t="shared" si="10"/>
        <v>0.79999999999999993</v>
      </c>
      <c r="K47" s="24">
        <f t="shared" si="11"/>
        <v>1.5999999999999999</v>
      </c>
      <c r="L47" s="24">
        <f t="shared" si="12"/>
        <v>0</v>
      </c>
      <c r="M47" s="10">
        <f t="shared" si="13"/>
        <v>1</v>
      </c>
      <c r="N47" s="29">
        <f t="shared" si="14"/>
        <v>431.0344827586207</v>
      </c>
      <c r="O47" s="30">
        <f t="shared" si="15"/>
        <v>5747.1264367816093</v>
      </c>
      <c r="P47" s="31">
        <f t="shared" si="16"/>
        <v>0.25</v>
      </c>
      <c r="Q47" s="29">
        <f t="shared" si="17"/>
        <v>0</v>
      </c>
    </row>
    <row r="48" spans="2:17">
      <c r="B48" s="11">
        <v>2</v>
      </c>
      <c r="C48" s="11">
        <v>400</v>
      </c>
      <c r="D48" s="11">
        <v>30</v>
      </c>
      <c r="E48" s="11">
        <v>1.99</v>
      </c>
      <c r="F48" s="11">
        <v>395</v>
      </c>
      <c r="G48" s="11">
        <v>-0.1</v>
      </c>
      <c r="H48" s="11">
        <v>4500</v>
      </c>
      <c r="I48" s="24">
        <f t="shared" si="9"/>
        <v>2</v>
      </c>
      <c r="J48" s="24">
        <f t="shared" si="10"/>
        <v>0.66889632107023411</v>
      </c>
      <c r="K48" s="24">
        <f t="shared" si="11"/>
        <v>1.3311036789297659</v>
      </c>
      <c r="L48" s="24">
        <f t="shared" si="12"/>
        <v>-6.6889632107023367E-3</v>
      </c>
      <c r="M48" s="10">
        <f t="shared" si="13"/>
        <v>-5</v>
      </c>
      <c r="N48" s="29">
        <f t="shared" si="14"/>
        <v>551.47058823529414</v>
      </c>
      <c r="O48" s="30">
        <f t="shared" si="15"/>
        <v>7352.9411764705883</v>
      </c>
      <c r="P48" s="31">
        <f t="shared" si="16"/>
        <v>-1.25</v>
      </c>
      <c r="Q48" s="29">
        <f t="shared" si="17"/>
        <v>-0.50000000000000044</v>
      </c>
    </row>
    <row r="49" spans="1:17">
      <c r="B49" s="3">
        <v>3</v>
      </c>
      <c r="C49" s="3">
        <f>C46</f>
        <v>400</v>
      </c>
      <c r="D49" s="3">
        <v>10</v>
      </c>
      <c r="E49" s="3">
        <v>3.01</v>
      </c>
      <c r="F49" s="3">
        <v>395</v>
      </c>
      <c r="G49" s="3">
        <v>0</v>
      </c>
      <c r="H49" s="3">
        <v>3950</v>
      </c>
      <c r="I49" s="23">
        <f t="shared" si="9"/>
        <v>6</v>
      </c>
      <c r="J49" s="23">
        <f t="shared" si="10"/>
        <v>1.4962593516209477</v>
      </c>
      <c r="K49" s="23">
        <f t="shared" si="11"/>
        <v>4.5037406483790523</v>
      </c>
      <c r="L49" s="23">
        <f t="shared" si="12"/>
        <v>1.4962593516209211E-2</v>
      </c>
      <c r="M49" s="3">
        <f t="shared" si="13"/>
        <v>-5</v>
      </c>
      <c r="N49" s="34">
        <f t="shared" si="14"/>
        <v>197.36842105263159</v>
      </c>
      <c r="O49" s="27">
        <f t="shared" si="15"/>
        <v>2631.5789473684213</v>
      </c>
      <c r="P49" s="28">
        <f t="shared" si="16"/>
        <v>-1.25</v>
      </c>
      <c r="Q49" s="26">
        <f t="shared" si="17"/>
        <v>0.33333333333332626</v>
      </c>
    </row>
    <row r="50" spans="1:17">
      <c r="B50" s="3">
        <v>3</v>
      </c>
      <c r="C50" s="3">
        <f>C49</f>
        <v>400</v>
      </c>
      <c r="D50" s="3">
        <v>12</v>
      </c>
      <c r="E50" s="3">
        <v>3.02</v>
      </c>
      <c r="F50" s="3">
        <v>399</v>
      </c>
      <c r="G50" s="3">
        <v>-0.05</v>
      </c>
      <c r="H50" s="3">
        <v>4000</v>
      </c>
      <c r="I50" s="23">
        <f t="shared" si="9"/>
        <v>5</v>
      </c>
      <c r="J50" s="23">
        <f t="shared" si="10"/>
        <v>1.2437810945273633</v>
      </c>
      <c r="K50" s="23">
        <f t="shared" si="11"/>
        <v>3.7562189054726374</v>
      </c>
      <c r="L50" s="23">
        <f t="shared" si="12"/>
        <v>2.4875621890547261E-2</v>
      </c>
      <c r="M50" s="3">
        <f t="shared" si="13"/>
        <v>-1</v>
      </c>
      <c r="N50" s="34">
        <f t="shared" si="14"/>
        <v>245.09803921568624</v>
      </c>
      <c r="O50" s="27">
        <f t="shared" si="15"/>
        <v>3267.9738562091502</v>
      </c>
      <c r="P50" s="28">
        <f t="shared" si="16"/>
        <v>-0.25</v>
      </c>
      <c r="Q50" s="26">
        <f t="shared" si="17"/>
        <v>0.66666666666666718</v>
      </c>
    </row>
    <row r="51" spans="1:17">
      <c r="B51" s="14">
        <v>3</v>
      </c>
      <c r="C51" s="3">
        <f>C50</f>
        <v>400</v>
      </c>
      <c r="D51" s="3">
        <v>14</v>
      </c>
      <c r="E51" s="3">
        <v>3</v>
      </c>
      <c r="F51" s="3">
        <v>402</v>
      </c>
      <c r="G51" s="3">
        <v>-0.05</v>
      </c>
      <c r="H51" s="3">
        <v>4100</v>
      </c>
      <c r="I51" s="23">
        <f t="shared" si="9"/>
        <v>4.2857142857142856</v>
      </c>
      <c r="J51" s="23">
        <f t="shared" si="10"/>
        <v>1.0714285714285714</v>
      </c>
      <c r="K51" s="23">
        <f t="shared" si="11"/>
        <v>3.2142857142857144</v>
      </c>
      <c r="L51" s="23">
        <f t="shared" si="12"/>
        <v>0</v>
      </c>
      <c r="M51" s="3">
        <f t="shared" si="13"/>
        <v>2</v>
      </c>
      <c r="N51" s="34">
        <f t="shared" si="14"/>
        <v>292.96875</v>
      </c>
      <c r="O51" s="27">
        <f t="shared" si="15"/>
        <v>3906.25</v>
      </c>
      <c r="P51" s="28">
        <f t="shared" si="16"/>
        <v>0.5</v>
      </c>
      <c r="Q51" s="26">
        <f t="shared" si="17"/>
        <v>0</v>
      </c>
    </row>
    <row r="52" spans="1:17">
      <c r="B52" s="7">
        <v>3</v>
      </c>
      <c r="C52" s="7">
        <v>400</v>
      </c>
      <c r="D52" s="7">
        <v>15</v>
      </c>
      <c r="E52" s="7">
        <v>3</v>
      </c>
      <c r="F52" s="7">
        <v>396</v>
      </c>
      <c r="G52" s="7">
        <v>-0.05</v>
      </c>
      <c r="H52" s="7">
        <v>4100</v>
      </c>
      <c r="I52" s="23">
        <f t="shared" si="9"/>
        <v>4</v>
      </c>
      <c r="J52" s="23">
        <f t="shared" si="10"/>
        <v>1</v>
      </c>
      <c r="K52" s="23">
        <f t="shared" si="11"/>
        <v>3</v>
      </c>
      <c r="L52" s="23">
        <f t="shared" si="12"/>
        <v>0</v>
      </c>
      <c r="M52" s="3">
        <f t="shared" si="13"/>
        <v>-4</v>
      </c>
      <c r="N52" s="34">
        <f t="shared" si="14"/>
        <v>315.1260504201681</v>
      </c>
      <c r="O52" s="27">
        <f t="shared" si="15"/>
        <v>4201.680672268908</v>
      </c>
      <c r="P52" s="28">
        <f t="shared" si="16"/>
        <v>-1</v>
      </c>
      <c r="Q52" s="26">
        <f t="shared" si="17"/>
        <v>0</v>
      </c>
    </row>
    <row r="53" spans="1:17">
      <c r="B53" s="3">
        <v>3</v>
      </c>
      <c r="C53" s="3">
        <f>C51</f>
        <v>400</v>
      </c>
      <c r="D53" s="3">
        <v>16</v>
      </c>
      <c r="E53" s="3">
        <v>2.97</v>
      </c>
      <c r="F53" s="3">
        <v>398</v>
      </c>
      <c r="G53" s="3">
        <v>-0.05</v>
      </c>
      <c r="H53" s="3">
        <v>4150</v>
      </c>
      <c r="I53" s="23">
        <f t="shared" si="9"/>
        <v>3.75</v>
      </c>
      <c r="J53" s="23">
        <f t="shared" si="10"/>
        <v>0.94458438287153645</v>
      </c>
      <c r="K53" s="23">
        <f t="shared" si="11"/>
        <v>2.8054156171284634</v>
      </c>
      <c r="L53" s="23">
        <f t="shared" si="12"/>
        <v>-2.8337531486145817E-2</v>
      </c>
      <c r="M53" s="3">
        <f t="shared" si="13"/>
        <v>-2</v>
      </c>
      <c r="N53" s="34">
        <f t="shared" si="14"/>
        <v>340.90909090909088</v>
      </c>
      <c r="O53" s="27">
        <f t="shared" si="15"/>
        <v>4545.454545454545</v>
      </c>
      <c r="P53" s="28">
        <f t="shared" si="16"/>
        <v>-0.5</v>
      </c>
      <c r="Q53" s="26">
        <f t="shared" si="17"/>
        <v>-0.99999999999999345</v>
      </c>
    </row>
    <row r="54" spans="1:17">
      <c r="B54" s="3">
        <v>3</v>
      </c>
      <c r="C54" s="3">
        <v>400</v>
      </c>
      <c r="D54" s="3">
        <v>18</v>
      </c>
      <c r="E54" s="3">
        <v>3.04</v>
      </c>
      <c r="F54" s="3">
        <v>389</v>
      </c>
      <c r="G54" s="3">
        <v>-0.1</v>
      </c>
      <c r="H54" s="3">
        <v>4250</v>
      </c>
      <c r="I54" s="23">
        <f t="shared" si="9"/>
        <v>3.3333333333333335</v>
      </c>
      <c r="J54" s="23">
        <f t="shared" si="10"/>
        <v>0.82508250825082508</v>
      </c>
      <c r="K54" s="23">
        <f t="shared" si="11"/>
        <v>2.5082508250825084</v>
      </c>
      <c r="L54" s="23">
        <f t="shared" si="12"/>
        <v>3.3003300330033181E-2</v>
      </c>
      <c r="M54" s="3">
        <f t="shared" si="13"/>
        <v>-11</v>
      </c>
      <c r="N54" s="34">
        <f t="shared" si="14"/>
        <v>407.60869565217394</v>
      </c>
      <c r="O54" s="27">
        <f t="shared" si="15"/>
        <v>5434.782608695652</v>
      </c>
      <c r="P54" s="28">
        <f t="shared" si="16"/>
        <v>-2.75</v>
      </c>
      <c r="Q54" s="26">
        <f t="shared" si="17"/>
        <v>1.3333333333333344</v>
      </c>
    </row>
    <row r="55" spans="1:17">
      <c r="B55" s="3">
        <v>3</v>
      </c>
      <c r="C55" s="3">
        <f>C53</f>
        <v>400</v>
      </c>
      <c r="D55" s="3">
        <v>20</v>
      </c>
      <c r="E55" s="3">
        <v>3</v>
      </c>
      <c r="F55" s="3">
        <v>395</v>
      </c>
      <c r="G55" s="3">
        <v>-0.1</v>
      </c>
      <c r="H55" s="3">
        <v>4350</v>
      </c>
      <c r="I55" s="23">
        <f t="shared" si="9"/>
        <v>3</v>
      </c>
      <c r="J55" s="23">
        <f t="shared" si="10"/>
        <v>0.75</v>
      </c>
      <c r="K55" s="23">
        <f t="shared" si="11"/>
        <v>2.25</v>
      </c>
      <c r="L55" s="23">
        <f t="shared" si="12"/>
        <v>0</v>
      </c>
      <c r="M55" s="3">
        <f t="shared" si="13"/>
        <v>-5</v>
      </c>
      <c r="N55" s="34">
        <f t="shared" si="14"/>
        <v>468.75</v>
      </c>
      <c r="O55" s="27">
        <f t="shared" si="15"/>
        <v>6250</v>
      </c>
      <c r="P55" s="28">
        <f t="shared" si="16"/>
        <v>-1.25</v>
      </c>
      <c r="Q55" s="26">
        <f t="shared" si="17"/>
        <v>0</v>
      </c>
    </row>
    <row r="56" spans="1:17">
      <c r="B56" s="7">
        <v>3</v>
      </c>
      <c r="C56" s="7">
        <v>400</v>
      </c>
      <c r="D56" s="7">
        <v>25</v>
      </c>
      <c r="E56" s="7">
        <v>2.93</v>
      </c>
      <c r="F56" s="7">
        <v>371</v>
      </c>
      <c r="G56" s="7">
        <v>-0.1</v>
      </c>
      <c r="H56" s="7">
        <v>4500</v>
      </c>
      <c r="I56" s="23">
        <f t="shared" si="9"/>
        <v>2.4</v>
      </c>
      <c r="J56" s="23">
        <f t="shared" si="10"/>
        <v>0.61068702290076327</v>
      </c>
      <c r="K56" s="23">
        <f t="shared" si="11"/>
        <v>1.7893129770992364</v>
      </c>
      <c r="L56" s="23">
        <f t="shared" si="12"/>
        <v>-4.2748091603053373E-2</v>
      </c>
      <c r="M56" s="3">
        <f t="shared" si="13"/>
        <v>-29</v>
      </c>
      <c r="N56" s="34">
        <f t="shared" si="14"/>
        <v>614.7540983606558</v>
      </c>
      <c r="O56" s="27">
        <f t="shared" si="15"/>
        <v>8196.7213114754104</v>
      </c>
      <c r="P56" s="28">
        <f t="shared" si="16"/>
        <v>-7.2499999999999991</v>
      </c>
      <c r="Q56" s="26">
        <f t="shared" si="17"/>
        <v>-2.3333333333333277</v>
      </c>
    </row>
    <row r="57" spans="1:17">
      <c r="A57" s="20" t="s">
        <v>21</v>
      </c>
      <c r="B57" s="21">
        <v>3</v>
      </c>
      <c r="C57" s="21">
        <v>400</v>
      </c>
      <c r="D57" s="21">
        <v>30</v>
      </c>
      <c r="E57" s="21">
        <v>2.93</v>
      </c>
      <c r="F57" s="21">
        <v>338</v>
      </c>
      <c r="G57" s="21">
        <v>-0.12</v>
      </c>
      <c r="H57" s="21">
        <v>4500</v>
      </c>
      <c r="I57" s="23">
        <f t="shared" si="9"/>
        <v>2</v>
      </c>
      <c r="J57" s="23">
        <f t="shared" si="10"/>
        <v>0.5089058524173028</v>
      </c>
      <c r="K57" s="23">
        <f t="shared" si="11"/>
        <v>1.4910941475826973</v>
      </c>
      <c r="L57" s="23">
        <f t="shared" si="12"/>
        <v>-3.5623409669210959E-2</v>
      </c>
      <c r="M57" s="3">
        <f t="shared" si="13"/>
        <v>-62</v>
      </c>
      <c r="N57" s="34">
        <f t="shared" si="14"/>
        <v>765.30612244897964</v>
      </c>
      <c r="O57" s="27">
        <f t="shared" si="15"/>
        <v>10204.081632653062</v>
      </c>
      <c r="P57" s="28">
        <f t="shared" si="16"/>
        <v>-15.5</v>
      </c>
      <c r="Q57" s="26">
        <f t="shared" si="17"/>
        <v>-2.3333333333333277</v>
      </c>
    </row>
    <row r="58" spans="1:17" ht="9.9499999999999993" customHeight="1">
      <c r="A58" s="2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32"/>
      <c r="O58" s="33"/>
      <c r="P58" s="17"/>
      <c r="Q58" s="17"/>
    </row>
    <row r="59" spans="1:17">
      <c r="A59" s="20"/>
      <c r="B59" s="3">
        <v>1</v>
      </c>
      <c r="C59" s="3">
        <v>500</v>
      </c>
      <c r="D59" s="3">
        <v>10</v>
      </c>
      <c r="E59" s="3">
        <v>1.01</v>
      </c>
      <c r="F59" s="3">
        <v>505</v>
      </c>
      <c r="G59" s="3">
        <v>0</v>
      </c>
      <c r="H59" s="3">
        <v>4600</v>
      </c>
      <c r="I59" s="23">
        <f t="shared" ref="I59:I85" si="18">60/D59</f>
        <v>6</v>
      </c>
      <c r="J59" s="23">
        <f t="shared" ref="J59:J85" si="19">I59/(1+E59)</f>
        <v>2.9850746268656718</v>
      </c>
      <c r="K59" s="23">
        <f t="shared" ref="K59:K85" si="20">J59*E59</f>
        <v>3.0149253731343286</v>
      </c>
      <c r="L59" s="23">
        <f t="shared" ref="L59:L85" si="21">K59-J59*B59</f>
        <v>2.9850746268656803E-2</v>
      </c>
      <c r="M59" s="3">
        <f t="shared" ref="M59:M85" si="22">F59-C59</f>
        <v>5</v>
      </c>
      <c r="N59" s="26">
        <f t="shared" ref="N59:N85" si="23">O59/800*60</f>
        <v>115.03067484662577</v>
      </c>
      <c r="O59" s="27">
        <f t="shared" ref="O59:O85" si="24">1000000/(ROUND((I59/(B59+1)-0.5/1000+G59/2)/H59/2*1000000,0)*2)</f>
        <v>1533.7423312883436</v>
      </c>
      <c r="P59" s="28">
        <f t="shared" ref="P59:P85" si="25">M59/C59*100</f>
        <v>1</v>
      </c>
      <c r="Q59" s="26">
        <f t="shared" ref="Q59:Q85" si="26">(E59-B59)/B59*100</f>
        <v>1.0000000000000009</v>
      </c>
    </row>
    <row r="60" spans="1:17">
      <c r="A60" s="20"/>
      <c r="B60" s="14">
        <v>1</v>
      </c>
      <c r="C60" s="3">
        <f>C59</f>
        <v>500</v>
      </c>
      <c r="D60" s="3">
        <v>12</v>
      </c>
      <c r="E60" s="3">
        <v>1.02</v>
      </c>
      <c r="F60" s="3">
        <v>499</v>
      </c>
      <c r="G60" s="3">
        <v>0</v>
      </c>
      <c r="H60" s="3">
        <v>4550</v>
      </c>
      <c r="I60" s="23">
        <f t="shared" si="18"/>
        <v>5</v>
      </c>
      <c r="J60" s="23">
        <f t="shared" si="19"/>
        <v>2.4752475247524752</v>
      </c>
      <c r="K60" s="23">
        <f t="shared" si="20"/>
        <v>2.5247524752475248</v>
      </c>
      <c r="L60" s="23">
        <f t="shared" si="21"/>
        <v>4.9504950495049549E-2</v>
      </c>
      <c r="M60" s="3">
        <f t="shared" si="22"/>
        <v>-1</v>
      </c>
      <c r="N60" s="26">
        <f t="shared" si="23"/>
        <v>136.36363636363637</v>
      </c>
      <c r="O60" s="27">
        <f t="shared" si="24"/>
        <v>1818.1818181818182</v>
      </c>
      <c r="P60" s="28">
        <f t="shared" si="25"/>
        <v>-0.2</v>
      </c>
      <c r="Q60" s="26">
        <f t="shared" si="26"/>
        <v>2.0000000000000018</v>
      </c>
    </row>
    <row r="61" spans="1:17">
      <c r="A61" s="20"/>
      <c r="B61" s="3">
        <v>1</v>
      </c>
      <c r="C61" s="3">
        <f>C60</f>
        <v>500</v>
      </c>
      <c r="D61" s="3">
        <v>14</v>
      </c>
      <c r="E61" s="3">
        <v>1.01</v>
      </c>
      <c r="F61" s="3">
        <v>502</v>
      </c>
      <c r="G61" s="3">
        <v>0</v>
      </c>
      <c r="H61" s="3">
        <v>4550</v>
      </c>
      <c r="I61" s="23">
        <f t="shared" si="18"/>
        <v>4.2857142857142856</v>
      </c>
      <c r="J61" s="23">
        <f t="shared" si="19"/>
        <v>2.1321961620469083</v>
      </c>
      <c r="K61" s="23">
        <f t="shared" si="20"/>
        <v>2.1535181236673773</v>
      </c>
      <c r="L61" s="23">
        <f t="shared" si="21"/>
        <v>2.1321961620468954E-2</v>
      </c>
      <c r="M61" s="3">
        <f t="shared" si="22"/>
        <v>2</v>
      </c>
      <c r="N61" s="26">
        <f t="shared" si="23"/>
        <v>159.57446808510636</v>
      </c>
      <c r="O61" s="27">
        <f t="shared" si="24"/>
        <v>2127.6595744680849</v>
      </c>
      <c r="P61" s="28">
        <f t="shared" si="25"/>
        <v>0.4</v>
      </c>
      <c r="Q61" s="26">
        <f t="shared" si="26"/>
        <v>1.0000000000000009</v>
      </c>
    </row>
    <row r="62" spans="1:17">
      <c r="A62" s="20"/>
      <c r="B62" s="8">
        <v>1</v>
      </c>
      <c r="C62" s="8">
        <v>500</v>
      </c>
      <c r="D62" s="8">
        <v>15</v>
      </c>
      <c r="E62" s="8">
        <v>1.01</v>
      </c>
      <c r="F62" s="8">
        <v>503</v>
      </c>
      <c r="G62" s="8">
        <v>0</v>
      </c>
      <c r="H62" s="8">
        <v>4550</v>
      </c>
      <c r="I62" s="23">
        <f t="shared" si="18"/>
        <v>4</v>
      </c>
      <c r="J62" s="23">
        <f t="shared" si="19"/>
        <v>1.9900497512437814</v>
      </c>
      <c r="K62" s="23">
        <f t="shared" si="20"/>
        <v>2.0099502487562191</v>
      </c>
      <c r="L62" s="23">
        <f t="shared" si="21"/>
        <v>1.990049751243772E-2</v>
      </c>
      <c r="M62" s="3">
        <f t="shared" si="22"/>
        <v>3</v>
      </c>
      <c r="N62" s="26">
        <f t="shared" si="23"/>
        <v>170.45454545454544</v>
      </c>
      <c r="O62" s="27">
        <f t="shared" si="24"/>
        <v>2272.7272727272725</v>
      </c>
      <c r="P62" s="28">
        <f t="shared" si="25"/>
        <v>0.6</v>
      </c>
      <c r="Q62" s="26">
        <f t="shared" si="26"/>
        <v>1.0000000000000009</v>
      </c>
    </row>
    <row r="63" spans="1:17">
      <c r="A63" s="20"/>
      <c r="B63" s="3">
        <v>1</v>
      </c>
      <c r="C63" s="3">
        <f>C61</f>
        <v>500</v>
      </c>
      <c r="D63" s="3">
        <v>16</v>
      </c>
      <c r="E63" s="3">
        <v>1.01</v>
      </c>
      <c r="F63" s="3">
        <v>499</v>
      </c>
      <c r="G63" s="3">
        <v>0</v>
      </c>
      <c r="H63" s="3">
        <v>4550</v>
      </c>
      <c r="I63" s="23">
        <f t="shared" si="18"/>
        <v>3.75</v>
      </c>
      <c r="J63" s="23">
        <f t="shared" si="19"/>
        <v>1.8656716417910451</v>
      </c>
      <c r="K63" s="23">
        <f t="shared" si="20"/>
        <v>1.8843283582089556</v>
      </c>
      <c r="L63" s="23">
        <f t="shared" si="21"/>
        <v>1.8656716417910557E-2</v>
      </c>
      <c r="M63" s="3">
        <f t="shared" si="22"/>
        <v>-1</v>
      </c>
      <c r="N63" s="26">
        <f t="shared" si="23"/>
        <v>182.03883495145629</v>
      </c>
      <c r="O63" s="27">
        <f t="shared" si="24"/>
        <v>2427.1844660194174</v>
      </c>
      <c r="P63" s="28">
        <f t="shared" si="25"/>
        <v>-0.2</v>
      </c>
      <c r="Q63" s="26">
        <f t="shared" si="26"/>
        <v>1.0000000000000009</v>
      </c>
    </row>
    <row r="64" spans="1:17">
      <c r="A64" s="20"/>
      <c r="B64" s="3">
        <v>1</v>
      </c>
      <c r="C64" s="3">
        <v>500</v>
      </c>
      <c r="D64" s="3">
        <v>18</v>
      </c>
      <c r="E64" s="3">
        <v>1</v>
      </c>
      <c r="F64" s="3">
        <v>501</v>
      </c>
      <c r="G64" s="3">
        <v>-0.01</v>
      </c>
      <c r="H64" s="3">
        <v>4600</v>
      </c>
      <c r="I64" s="23">
        <f t="shared" si="18"/>
        <v>3.3333333333333335</v>
      </c>
      <c r="J64" s="23">
        <f t="shared" si="19"/>
        <v>1.6666666666666667</v>
      </c>
      <c r="K64" s="23">
        <f t="shared" si="20"/>
        <v>1.6666666666666667</v>
      </c>
      <c r="L64" s="23">
        <f t="shared" si="21"/>
        <v>0</v>
      </c>
      <c r="M64" s="3">
        <f t="shared" si="22"/>
        <v>1</v>
      </c>
      <c r="N64" s="26">
        <f t="shared" si="23"/>
        <v>207.18232044198896</v>
      </c>
      <c r="O64" s="27">
        <f t="shared" si="24"/>
        <v>2762.4309392265195</v>
      </c>
      <c r="P64" s="28">
        <f t="shared" si="25"/>
        <v>0.2</v>
      </c>
      <c r="Q64" s="26">
        <f t="shared" si="26"/>
        <v>0</v>
      </c>
    </row>
    <row r="65" spans="1:17">
      <c r="A65" s="20"/>
      <c r="B65" s="3">
        <v>1</v>
      </c>
      <c r="C65" s="3">
        <f>C63</f>
        <v>500</v>
      </c>
      <c r="D65" s="3">
        <v>20</v>
      </c>
      <c r="E65" s="3">
        <v>1.01</v>
      </c>
      <c r="F65" s="3">
        <v>499</v>
      </c>
      <c r="G65" s="3">
        <v>-0.01</v>
      </c>
      <c r="H65" s="3">
        <v>4680</v>
      </c>
      <c r="I65" s="23">
        <f t="shared" si="18"/>
        <v>3</v>
      </c>
      <c r="J65" s="23">
        <f t="shared" si="19"/>
        <v>1.4925373134328359</v>
      </c>
      <c r="K65" s="23">
        <f t="shared" si="20"/>
        <v>1.5074626865671643</v>
      </c>
      <c r="L65" s="23">
        <f t="shared" si="21"/>
        <v>1.4925373134328401E-2</v>
      </c>
      <c r="M65" s="3">
        <f t="shared" si="22"/>
        <v>-1</v>
      </c>
      <c r="N65" s="26">
        <f t="shared" si="23"/>
        <v>234.375</v>
      </c>
      <c r="O65" s="27">
        <f t="shared" si="24"/>
        <v>3125</v>
      </c>
      <c r="P65" s="28">
        <f t="shared" si="25"/>
        <v>-0.2</v>
      </c>
      <c r="Q65" s="26">
        <f t="shared" si="26"/>
        <v>1.0000000000000009</v>
      </c>
    </row>
    <row r="66" spans="1:17">
      <c r="A66" s="20"/>
      <c r="B66" s="8">
        <v>1</v>
      </c>
      <c r="C66" s="8">
        <v>500</v>
      </c>
      <c r="D66" s="8">
        <v>25</v>
      </c>
      <c r="E66" s="8">
        <v>1.01</v>
      </c>
      <c r="F66" s="8">
        <v>499</v>
      </c>
      <c r="G66" s="8">
        <v>0.03</v>
      </c>
      <c r="H66" s="8">
        <v>4800</v>
      </c>
      <c r="I66" s="23">
        <f t="shared" si="18"/>
        <v>2.4</v>
      </c>
      <c r="J66" s="23">
        <f t="shared" si="19"/>
        <v>1.1940298507462688</v>
      </c>
      <c r="K66" s="23">
        <f t="shared" si="20"/>
        <v>1.2059701492537314</v>
      </c>
      <c r="L66" s="23">
        <f t="shared" si="21"/>
        <v>1.1940298507462588E-2</v>
      </c>
      <c r="M66" s="3">
        <f t="shared" si="22"/>
        <v>-1</v>
      </c>
      <c r="N66" s="26">
        <f t="shared" si="23"/>
        <v>295.2755905511811</v>
      </c>
      <c r="O66" s="27">
        <f t="shared" si="24"/>
        <v>3937.0078740157483</v>
      </c>
      <c r="P66" s="28">
        <f t="shared" si="25"/>
        <v>-0.2</v>
      </c>
      <c r="Q66" s="26">
        <f t="shared" si="26"/>
        <v>1.0000000000000009</v>
      </c>
    </row>
    <row r="67" spans="1:17">
      <c r="A67" s="20"/>
      <c r="B67" s="17">
        <v>1</v>
      </c>
      <c r="C67" s="8">
        <v>500</v>
      </c>
      <c r="D67" s="8">
        <v>30</v>
      </c>
      <c r="E67" s="8">
        <v>1.01</v>
      </c>
      <c r="F67" s="8">
        <v>491</v>
      </c>
      <c r="G67" s="8">
        <v>0.06</v>
      </c>
      <c r="H67" s="8">
        <v>4850</v>
      </c>
      <c r="I67" s="23">
        <f t="shared" si="18"/>
        <v>2</v>
      </c>
      <c r="J67" s="23">
        <f t="shared" si="19"/>
        <v>0.99502487562189068</v>
      </c>
      <c r="K67" s="23">
        <f t="shared" si="20"/>
        <v>1.0049751243781095</v>
      </c>
      <c r="L67" s="23">
        <f t="shared" si="21"/>
        <v>9.9502487562188602E-3</v>
      </c>
      <c r="M67" s="3">
        <f t="shared" si="22"/>
        <v>-9</v>
      </c>
      <c r="N67" s="26">
        <f t="shared" si="23"/>
        <v>353.77358490566041</v>
      </c>
      <c r="O67" s="27">
        <f t="shared" si="24"/>
        <v>4716.9811320754716</v>
      </c>
      <c r="P67" s="28">
        <f t="shared" si="25"/>
        <v>-1.7999999999999998</v>
      </c>
      <c r="Q67" s="26">
        <f t="shared" si="26"/>
        <v>1.0000000000000009</v>
      </c>
    </row>
    <row r="68" spans="1:17">
      <c r="A68" s="20"/>
      <c r="B68" s="35">
        <v>2</v>
      </c>
      <c r="C68" s="10">
        <f>C65</f>
        <v>500</v>
      </c>
      <c r="D68" s="10">
        <v>10</v>
      </c>
      <c r="E68" s="10">
        <v>2</v>
      </c>
      <c r="F68" s="10">
        <v>498</v>
      </c>
      <c r="G68" s="10">
        <v>0</v>
      </c>
      <c r="H68" s="10">
        <v>4500</v>
      </c>
      <c r="I68" s="24">
        <f t="shared" si="18"/>
        <v>6</v>
      </c>
      <c r="J68" s="24">
        <f t="shared" si="19"/>
        <v>2</v>
      </c>
      <c r="K68" s="24">
        <f t="shared" si="20"/>
        <v>4</v>
      </c>
      <c r="L68" s="24">
        <f t="shared" si="21"/>
        <v>0</v>
      </c>
      <c r="M68" s="10">
        <f t="shared" si="22"/>
        <v>-2</v>
      </c>
      <c r="N68" s="29">
        <f t="shared" si="23"/>
        <v>168.91891891891891</v>
      </c>
      <c r="O68" s="30">
        <f t="shared" si="24"/>
        <v>2252.2522522522522</v>
      </c>
      <c r="P68" s="31">
        <f t="shared" si="25"/>
        <v>-0.4</v>
      </c>
      <c r="Q68" s="29">
        <f t="shared" si="26"/>
        <v>0</v>
      </c>
    </row>
    <row r="69" spans="1:17">
      <c r="A69" s="20"/>
      <c r="B69" s="10">
        <v>2</v>
      </c>
      <c r="C69" s="10">
        <f>C68</f>
        <v>500</v>
      </c>
      <c r="D69" s="10">
        <v>12</v>
      </c>
      <c r="E69" s="10">
        <v>2.0099999999999998</v>
      </c>
      <c r="F69" s="10">
        <v>501</v>
      </c>
      <c r="G69" s="10">
        <v>-0.02</v>
      </c>
      <c r="H69" s="10">
        <v>4550</v>
      </c>
      <c r="I69" s="24">
        <f t="shared" si="18"/>
        <v>5</v>
      </c>
      <c r="J69" s="24">
        <f t="shared" si="19"/>
        <v>1.6611295681063125</v>
      </c>
      <c r="K69" s="24">
        <f t="shared" si="20"/>
        <v>3.3388704318936879</v>
      </c>
      <c r="L69" s="24">
        <f t="shared" si="21"/>
        <v>1.6611295681062899E-2</v>
      </c>
      <c r="M69" s="10">
        <f t="shared" si="22"/>
        <v>1</v>
      </c>
      <c r="N69" s="29">
        <f t="shared" si="23"/>
        <v>206.04395604395603</v>
      </c>
      <c r="O69" s="30">
        <f t="shared" si="24"/>
        <v>2747.2527472527472</v>
      </c>
      <c r="P69" s="31">
        <f t="shared" si="25"/>
        <v>0.2</v>
      </c>
      <c r="Q69" s="29">
        <f t="shared" si="26"/>
        <v>0.49999999999998934</v>
      </c>
    </row>
    <row r="70" spans="1:17">
      <c r="A70" s="20"/>
      <c r="B70" s="10">
        <v>2</v>
      </c>
      <c r="C70" s="10">
        <f>C69</f>
        <v>500</v>
      </c>
      <c r="D70" s="10">
        <v>14</v>
      </c>
      <c r="E70" s="10">
        <v>1.98</v>
      </c>
      <c r="F70" s="10">
        <v>498</v>
      </c>
      <c r="G70" s="10">
        <v>-0.02</v>
      </c>
      <c r="H70" s="10">
        <v>4600</v>
      </c>
      <c r="I70" s="24">
        <f t="shared" si="18"/>
        <v>4.2857142857142856</v>
      </c>
      <c r="J70" s="24">
        <f t="shared" si="19"/>
        <v>1.4381591562799616</v>
      </c>
      <c r="K70" s="24">
        <f t="shared" si="20"/>
        <v>2.847555129434324</v>
      </c>
      <c r="L70" s="24">
        <f t="shared" si="21"/>
        <v>-2.8763183125599223E-2</v>
      </c>
      <c r="M70" s="10">
        <f t="shared" si="22"/>
        <v>-2</v>
      </c>
      <c r="N70" s="29">
        <f t="shared" si="23"/>
        <v>243.50649350649354</v>
      </c>
      <c r="O70" s="30">
        <f t="shared" si="24"/>
        <v>3246.7532467532469</v>
      </c>
      <c r="P70" s="31">
        <f t="shared" si="25"/>
        <v>-0.4</v>
      </c>
      <c r="Q70" s="29">
        <f t="shared" si="26"/>
        <v>-1.0000000000000009</v>
      </c>
    </row>
    <row r="71" spans="1:17">
      <c r="A71" s="20"/>
      <c r="B71" s="11">
        <v>2</v>
      </c>
      <c r="C71" s="11">
        <v>500</v>
      </c>
      <c r="D71" s="11">
        <v>15</v>
      </c>
      <c r="E71" s="11">
        <v>1.98</v>
      </c>
      <c r="F71" s="11">
        <v>501</v>
      </c>
      <c r="G71" s="11">
        <v>-0.02</v>
      </c>
      <c r="H71" s="11">
        <v>4650</v>
      </c>
      <c r="I71" s="24">
        <f t="shared" si="18"/>
        <v>4</v>
      </c>
      <c r="J71" s="24">
        <f t="shared" si="19"/>
        <v>1.3422818791946309</v>
      </c>
      <c r="K71" s="24">
        <f t="shared" si="20"/>
        <v>2.6577181208053693</v>
      </c>
      <c r="L71" s="24">
        <f t="shared" si="21"/>
        <v>-2.6845637583892579E-2</v>
      </c>
      <c r="M71" s="10">
        <f t="shared" si="22"/>
        <v>1</v>
      </c>
      <c r="N71" s="29">
        <f t="shared" si="23"/>
        <v>264.08450704225351</v>
      </c>
      <c r="O71" s="30">
        <f t="shared" si="24"/>
        <v>3521.1267605633802</v>
      </c>
      <c r="P71" s="31">
        <f t="shared" si="25"/>
        <v>0.2</v>
      </c>
      <c r="Q71" s="29">
        <f t="shared" si="26"/>
        <v>-1.0000000000000009</v>
      </c>
    </row>
    <row r="72" spans="1:17">
      <c r="A72" s="20"/>
      <c r="B72" s="10">
        <v>2</v>
      </c>
      <c r="C72" s="10">
        <f>C70</f>
        <v>500</v>
      </c>
      <c r="D72" s="10">
        <v>16</v>
      </c>
      <c r="E72" s="10">
        <v>2</v>
      </c>
      <c r="F72" s="10">
        <v>503</v>
      </c>
      <c r="G72" s="10">
        <v>-0.05</v>
      </c>
      <c r="H72" s="10">
        <v>4700</v>
      </c>
      <c r="I72" s="24">
        <f t="shared" si="18"/>
        <v>3.75</v>
      </c>
      <c r="J72" s="24">
        <f t="shared" si="19"/>
        <v>1.25</v>
      </c>
      <c r="K72" s="24">
        <f t="shared" si="20"/>
        <v>2.5</v>
      </c>
      <c r="L72" s="24">
        <f t="shared" si="21"/>
        <v>0</v>
      </c>
      <c r="M72" s="10">
        <f t="shared" si="22"/>
        <v>3</v>
      </c>
      <c r="N72" s="29">
        <f t="shared" si="23"/>
        <v>288.46153846153845</v>
      </c>
      <c r="O72" s="30">
        <f t="shared" si="24"/>
        <v>3846.1538461538462</v>
      </c>
      <c r="P72" s="31">
        <f t="shared" si="25"/>
        <v>0.6</v>
      </c>
      <c r="Q72" s="29">
        <f t="shared" si="26"/>
        <v>0</v>
      </c>
    </row>
    <row r="73" spans="1:17">
      <c r="A73" s="20"/>
      <c r="B73" s="10">
        <v>2</v>
      </c>
      <c r="C73" s="10">
        <v>500</v>
      </c>
      <c r="D73" s="10">
        <v>18</v>
      </c>
      <c r="E73" s="10">
        <v>1.98</v>
      </c>
      <c r="F73" s="10">
        <v>505</v>
      </c>
      <c r="G73" s="10">
        <v>-0.05</v>
      </c>
      <c r="H73" s="10">
        <v>4800</v>
      </c>
      <c r="I73" s="24">
        <f t="shared" si="18"/>
        <v>3.3333333333333335</v>
      </c>
      <c r="J73" s="24">
        <f t="shared" si="19"/>
        <v>1.1185682326621924</v>
      </c>
      <c r="K73" s="24">
        <f t="shared" si="20"/>
        <v>2.2147651006711411</v>
      </c>
      <c r="L73" s="24">
        <f t="shared" si="21"/>
        <v>-2.2371364653243742E-2</v>
      </c>
      <c r="M73" s="10">
        <f t="shared" si="22"/>
        <v>5</v>
      </c>
      <c r="N73" s="29">
        <f t="shared" si="23"/>
        <v>331.85840707964599</v>
      </c>
      <c r="O73" s="30">
        <f t="shared" si="24"/>
        <v>4424.7787610619471</v>
      </c>
      <c r="P73" s="31">
        <f t="shared" si="25"/>
        <v>1</v>
      </c>
      <c r="Q73" s="29">
        <f t="shared" si="26"/>
        <v>-1.0000000000000009</v>
      </c>
    </row>
    <row r="74" spans="1:17">
      <c r="A74" s="20"/>
      <c r="B74" s="36">
        <v>2</v>
      </c>
      <c r="C74" s="10">
        <f>C72</f>
        <v>500</v>
      </c>
      <c r="D74" s="10">
        <v>20</v>
      </c>
      <c r="E74" s="10">
        <v>1.97</v>
      </c>
      <c r="F74" s="10">
        <v>499</v>
      </c>
      <c r="G74" s="10">
        <v>-0.05</v>
      </c>
      <c r="H74" s="10">
        <v>4850</v>
      </c>
      <c r="I74" s="24">
        <f t="shared" si="18"/>
        <v>3</v>
      </c>
      <c r="J74" s="24">
        <f t="shared" si="19"/>
        <v>1.0101010101010102</v>
      </c>
      <c r="K74" s="24">
        <f t="shared" si="20"/>
        <v>1.9898989898989901</v>
      </c>
      <c r="L74" s="24">
        <f t="shared" si="21"/>
        <v>-3.0303030303030276E-2</v>
      </c>
      <c r="M74" s="10">
        <f t="shared" si="22"/>
        <v>-1</v>
      </c>
      <c r="N74" s="29">
        <f t="shared" si="23"/>
        <v>375</v>
      </c>
      <c r="O74" s="30">
        <f t="shared" si="24"/>
        <v>5000</v>
      </c>
      <c r="P74" s="31">
        <f t="shared" si="25"/>
        <v>-0.2</v>
      </c>
      <c r="Q74" s="29">
        <f t="shared" si="26"/>
        <v>-1.5000000000000013</v>
      </c>
    </row>
    <row r="75" spans="1:17">
      <c r="A75" s="20" t="s">
        <v>21</v>
      </c>
      <c r="B75" s="11">
        <v>2</v>
      </c>
      <c r="C75" s="11">
        <v>500</v>
      </c>
      <c r="D75" s="11">
        <v>25</v>
      </c>
      <c r="E75" s="11">
        <v>2.0299999999999998</v>
      </c>
      <c r="F75" s="11">
        <v>444</v>
      </c>
      <c r="G75" s="11">
        <v>-0.08</v>
      </c>
      <c r="H75" s="11">
        <v>4950</v>
      </c>
      <c r="I75" s="24">
        <f t="shared" si="18"/>
        <v>2.4</v>
      </c>
      <c r="J75" s="24">
        <f t="shared" si="19"/>
        <v>0.79207920792079212</v>
      </c>
      <c r="K75" s="24">
        <f t="shared" si="20"/>
        <v>1.6079207920792078</v>
      </c>
      <c r="L75" s="24">
        <f t="shared" si="21"/>
        <v>2.3762376237623561E-2</v>
      </c>
      <c r="M75" s="10">
        <f t="shared" si="22"/>
        <v>-56</v>
      </c>
      <c r="N75" s="29">
        <f t="shared" si="23"/>
        <v>487.01298701298708</v>
      </c>
      <c r="O75" s="30">
        <f t="shared" si="24"/>
        <v>6493.5064935064938</v>
      </c>
      <c r="P75" s="31">
        <f t="shared" si="25"/>
        <v>-11.200000000000001</v>
      </c>
      <c r="Q75" s="29">
        <f t="shared" si="26"/>
        <v>1.4999999999999902</v>
      </c>
    </row>
    <row r="76" spans="1:17">
      <c r="A76" s="20" t="s">
        <v>21</v>
      </c>
      <c r="B76" s="11">
        <v>2</v>
      </c>
      <c r="C76" s="11">
        <v>500</v>
      </c>
      <c r="D76" s="11">
        <v>30</v>
      </c>
      <c r="E76" s="11">
        <v>2.04</v>
      </c>
      <c r="F76" s="11">
        <v>390</v>
      </c>
      <c r="G76" s="11">
        <v>-0.08</v>
      </c>
      <c r="H76" s="11">
        <v>4950</v>
      </c>
      <c r="I76" s="24">
        <f t="shared" si="18"/>
        <v>2</v>
      </c>
      <c r="J76" s="24">
        <f t="shared" si="19"/>
        <v>0.65789473684210531</v>
      </c>
      <c r="K76" s="24">
        <f t="shared" si="20"/>
        <v>1.3421052631578949</v>
      </c>
      <c r="L76" s="24">
        <f t="shared" si="21"/>
        <v>2.6315789473684292E-2</v>
      </c>
      <c r="M76" s="10">
        <f t="shared" si="22"/>
        <v>-110</v>
      </c>
      <c r="N76" s="29">
        <f t="shared" si="23"/>
        <v>595.2380952380953</v>
      </c>
      <c r="O76" s="30">
        <f t="shared" si="24"/>
        <v>7936.5079365079364</v>
      </c>
      <c r="P76" s="31">
        <f t="shared" si="25"/>
        <v>-22</v>
      </c>
      <c r="Q76" s="29">
        <f t="shared" si="26"/>
        <v>2.0000000000000018</v>
      </c>
    </row>
    <row r="77" spans="1:17">
      <c r="B77" s="37">
        <v>3</v>
      </c>
      <c r="C77" s="3">
        <f>C74</f>
        <v>500</v>
      </c>
      <c r="D77" s="3">
        <v>10</v>
      </c>
      <c r="E77" s="3">
        <v>3.01</v>
      </c>
      <c r="F77" s="3">
        <v>497</v>
      </c>
      <c r="G77" s="3">
        <v>-0.05</v>
      </c>
      <c r="H77" s="3">
        <v>4600</v>
      </c>
      <c r="I77" s="23">
        <f t="shared" si="18"/>
        <v>6</v>
      </c>
      <c r="J77" s="23">
        <f t="shared" si="19"/>
        <v>1.4962593516209477</v>
      </c>
      <c r="K77" s="23">
        <f t="shared" si="20"/>
        <v>4.5037406483790523</v>
      </c>
      <c r="L77" s="23">
        <f t="shared" si="21"/>
        <v>1.4962593516209211E-2</v>
      </c>
      <c r="M77" s="3">
        <f t="shared" si="22"/>
        <v>-3</v>
      </c>
      <c r="N77" s="26">
        <f t="shared" si="23"/>
        <v>234.375</v>
      </c>
      <c r="O77" s="27">
        <f t="shared" si="24"/>
        <v>3125</v>
      </c>
      <c r="P77" s="28">
        <f t="shared" si="25"/>
        <v>-0.6</v>
      </c>
      <c r="Q77" s="26">
        <f t="shared" si="26"/>
        <v>0.33333333333332626</v>
      </c>
    </row>
    <row r="78" spans="1:17">
      <c r="B78" s="3">
        <v>3</v>
      </c>
      <c r="C78" s="3">
        <f>C77</f>
        <v>500</v>
      </c>
      <c r="D78" s="3">
        <v>12</v>
      </c>
      <c r="E78" s="3">
        <v>2.99</v>
      </c>
      <c r="F78" s="3">
        <v>493</v>
      </c>
      <c r="G78" s="3">
        <v>-0.05</v>
      </c>
      <c r="H78" s="3">
        <v>4700</v>
      </c>
      <c r="I78" s="23">
        <f t="shared" si="18"/>
        <v>5</v>
      </c>
      <c r="J78" s="23">
        <f t="shared" si="19"/>
        <v>1.2531328320802004</v>
      </c>
      <c r="K78" s="23">
        <f t="shared" si="20"/>
        <v>3.7468671679197993</v>
      </c>
      <c r="L78" s="23">
        <f t="shared" si="21"/>
        <v>-1.2531328320802171E-2</v>
      </c>
      <c r="M78" s="3">
        <f t="shared" si="22"/>
        <v>-7</v>
      </c>
      <c r="N78" s="26">
        <f t="shared" si="23"/>
        <v>288.46153846153845</v>
      </c>
      <c r="O78" s="27">
        <f t="shared" si="24"/>
        <v>3846.1538461538462</v>
      </c>
      <c r="P78" s="28">
        <f t="shared" si="25"/>
        <v>-1.4000000000000001</v>
      </c>
      <c r="Q78" s="26">
        <f t="shared" si="26"/>
        <v>-0.33333333333332626</v>
      </c>
    </row>
    <row r="79" spans="1:17">
      <c r="B79" s="3">
        <v>3</v>
      </c>
      <c r="C79" s="3">
        <f>C78</f>
        <v>500</v>
      </c>
      <c r="D79" s="3">
        <v>14</v>
      </c>
      <c r="E79" s="3">
        <v>3.02</v>
      </c>
      <c r="F79" s="3">
        <v>496</v>
      </c>
      <c r="G79" s="3">
        <v>-0.08</v>
      </c>
      <c r="H79" s="3">
        <v>4800</v>
      </c>
      <c r="I79" s="23">
        <f t="shared" si="18"/>
        <v>4.2857142857142856</v>
      </c>
      <c r="J79" s="23">
        <f t="shared" si="19"/>
        <v>1.0660980810234542</v>
      </c>
      <c r="K79" s="23">
        <f t="shared" si="20"/>
        <v>3.2196162046908317</v>
      </c>
      <c r="L79" s="23">
        <f t="shared" si="21"/>
        <v>2.1321961620468954E-2</v>
      </c>
      <c r="M79" s="3">
        <f t="shared" si="22"/>
        <v>-4</v>
      </c>
      <c r="N79" s="26">
        <f t="shared" si="23"/>
        <v>350.46728971962619</v>
      </c>
      <c r="O79" s="27">
        <f t="shared" si="24"/>
        <v>4672.8971962616824</v>
      </c>
      <c r="P79" s="28">
        <f t="shared" si="25"/>
        <v>-0.8</v>
      </c>
      <c r="Q79" s="26">
        <f t="shared" si="26"/>
        <v>0.66666666666666718</v>
      </c>
    </row>
    <row r="80" spans="1:17">
      <c r="B80" s="8">
        <v>3</v>
      </c>
      <c r="C80" s="8">
        <v>500</v>
      </c>
      <c r="D80" s="8">
        <v>15</v>
      </c>
      <c r="E80" s="8">
        <v>3.02</v>
      </c>
      <c r="F80" s="8">
        <v>496</v>
      </c>
      <c r="G80" s="8">
        <v>-0.08</v>
      </c>
      <c r="H80" s="8">
        <v>4850</v>
      </c>
      <c r="I80" s="23">
        <f t="shared" si="18"/>
        <v>4</v>
      </c>
      <c r="J80" s="23">
        <f t="shared" si="19"/>
        <v>0.99502487562189068</v>
      </c>
      <c r="K80" s="23">
        <f t="shared" si="20"/>
        <v>3.00497512437811</v>
      </c>
      <c r="L80" s="23">
        <f t="shared" si="21"/>
        <v>1.990049751243772E-2</v>
      </c>
      <c r="M80" s="3">
        <f t="shared" si="22"/>
        <v>-4</v>
      </c>
      <c r="N80" s="26">
        <f t="shared" si="23"/>
        <v>378.78787878787881</v>
      </c>
      <c r="O80" s="27">
        <f t="shared" si="24"/>
        <v>5050.5050505050503</v>
      </c>
      <c r="P80" s="28">
        <f t="shared" si="25"/>
        <v>-0.8</v>
      </c>
      <c r="Q80" s="26">
        <f t="shared" si="26"/>
        <v>0.66666666666666718</v>
      </c>
    </row>
    <row r="81" spans="1:17">
      <c r="B81" s="3">
        <v>3</v>
      </c>
      <c r="C81" s="3">
        <f>C79</f>
        <v>500</v>
      </c>
      <c r="D81" s="3">
        <v>16</v>
      </c>
      <c r="E81" s="3">
        <v>2.99</v>
      </c>
      <c r="F81" s="3">
        <v>494</v>
      </c>
      <c r="G81" s="3">
        <v>-0.08</v>
      </c>
      <c r="H81" s="3">
        <v>4900</v>
      </c>
      <c r="I81" s="23">
        <f t="shared" si="18"/>
        <v>3.75</v>
      </c>
      <c r="J81" s="23">
        <f t="shared" si="19"/>
        <v>0.93984962406015038</v>
      </c>
      <c r="K81" s="23">
        <f t="shared" si="20"/>
        <v>2.8101503759398496</v>
      </c>
      <c r="L81" s="23">
        <f t="shared" si="21"/>
        <v>-9.3984962406015171E-3</v>
      </c>
      <c r="M81" s="3">
        <f t="shared" si="22"/>
        <v>-6</v>
      </c>
      <c r="N81" s="26">
        <f t="shared" si="23"/>
        <v>407.60869565217394</v>
      </c>
      <c r="O81" s="27">
        <f t="shared" si="24"/>
        <v>5434.782608695652</v>
      </c>
      <c r="P81" s="28">
        <f t="shared" si="25"/>
        <v>-1.2</v>
      </c>
      <c r="Q81" s="26">
        <f t="shared" si="26"/>
        <v>-0.33333333333332626</v>
      </c>
    </row>
    <row r="82" spans="1:17">
      <c r="A82" t="s">
        <v>21</v>
      </c>
      <c r="B82" s="3">
        <v>3</v>
      </c>
      <c r="C82" s="3">
        <v>500</v>
      </c>
      <c r="D82" s="3">
        <v>18</v>
      </c>
      <c r="E82" s="3">
        <v>3.01</v>
      </c>
      <c r="F82" s="3">
        <v>450</v>
      </c>
      <c r="G82" s="3">
        <v>-0.08</v>
      </c>
      <c r="H82" s="3">
        <v>5000</v>
      </c>
      <c r="I82" s="23">
        <f t="shared" si="18"/>
        <v>3.3333333333333335</v>
      </c>
      <c r="J82" s="23">
        <f t="shared" si="19"/>
        <v>0.83125519534497094</v>
      </c>
      <c r="K82" s="23">
        <f t="shared" si="20"/>
        <v>2.5020781379883625</v>
      </c>
      <c r="L82" s="23">
        <f t="shared" si="21"/>
        <v>8.3125519534497094E-3</v>
      </c>
      <c r="M82" s="3">
        <f t="shared" si="22"/>
        <v>-50</v>
      </c>
      <c r="N82" s="26">
        <f t="shared" si="23"/>
        <v>474.68354430379742</v>
      </c>
      <c r="O82" s="27">
        <f t="shared" si="24"/>
        <v>6329.1139240506327</v>
      </c>
      <c r="P82" s="28">
        <f t="shared" si="25"/>
        <v>-10</v>
      </c>
      <c r="Q82" s="26">
        <f t="shared" si="26"/>
        <v>0.33333333333332626</v>
      </c>
    </row>
    <row r="83" spans="1:17">
      <c r="A83" s="20" t="s">
        <v>21</v>
      </c>
      <c r="B83" s="37">
        <v>3</v>
      </c>
      <c r="C83" s="3">
        <f>C81</f>
        <v>500</v>
      </c>
      <c r="D83" s="3">
        <v>20</v>
      </c>
      <c r="E83" s="3">
        <v>3.02</v>
      </c>
      <c r="F83" s="3">
        <v>415</v>
      </c>
      <c r="G83" s="3">
        <v>-0.08</v>
      </c>
      <c r="H83" s="3">
        <v>5000</v>
      </c>
      <c r="I83" s="23">
        <f t="shared" si="18"/>
        <v>3</v>
      </c>
      <c r="J83" s="23">
        <f t="shared" si="19"/>
        <v>0.74626865671641796</v>
      </c>
      <c r="K83" s="23">
        <f t="shared" si="20"/>
        <v>2.2537313432835822</v>
      </c>
      <c r="L83" s="23">
        <f t="shared" si="21"/>
        <v>1.4925373134328179E-2</v>
      </c>
      <c r="M83" s="3">
        <f t="shared" si="22"/>
        <v>-85</v>
      </c>
      <c r="N83" s="26">
        <f t="shared" si="23"/>
        <v>528.16901408450701</v>
      </c>
      <c r="O83" s="27">
        <f t="shared" si="24"/>
        <v>7042.2535211267605</v>
      </c>
      <c r="P83" s="28">
        <f t="shared" si="25"/>
        <v>-17</v>
      </c>
      <c r="Q83" s="26">
        <f t="shared" si="26"/>
        <v>0.66666666666666718</v>
      </c>
    </row>
    <row r="84" spans="1:17">
      <c r="A84" t="s">
        <v>21</v>
      </c>
      <c r="B84" s="8">
        <v>3</v>
      </c>
      <c r="C84" s="8">
        <v>500</v>
      </c>
      <c r="D84" s="8">
        <v>25</v>
      </c>
      <c r="E84" s="8">
        <v>2.89</v>
      </c>
      <c r="F84" s="8">
        <v>411</v>
      </c>
      <c r="G84" s="8">
        <v>-0.08</v>
      </c>
      <c r="H84" s="8">
        <v>5000</v>
      </c>
      <c r="I84" s="23">
        <f t="shared" si="18"/>
        <v>2.4</v>
      </c>
      <c r="J84" s="23">
        <f t="shared" si="19"/>
        <v>0.61696658097686374</v>
      </c>
      <c r="K84" s="23">
        <f t="shared" si="20"/>
        <v>1.7830334190231363</v>
      </c>
      <c r="L84" s="23">
        <f t="shared" si="21"/>
        <v>-6.7866323907455062E-2</v>
      </c>
      <c r="M84" s="3">
        <f t="shared" si="22"/>
        <v>-89</v>
      </c>
      <c r="N84" s="26">
        <f t="shared" si="23"/>
        <v>669.64285714285722</v>
      </c>
      <c r="O84" s="27">
        <f t="shared" si="24"/>
        <v>8928.5714285714294</v>
      </c>
      <c r="P84" s="28">
        <f t="shared" si="25"/>
        <v>-17.8</v>
      </c>
      <c r="Q84" s="26">
        <f t="shared" si="26"/>
        <v>-3.6666666666666625</v>
      </c>
    </row>
    <row r="85" spans="1:17">
      <c r="A85" t="s">
        <v>21</v>
      </c>
      <c r="B85" s="8">
        <v>3</v>
      </c>
      <c r="C85" s="8">
        <v>500</v>
      </c>
      <c r="D85" s="8">
        <v>30</v>
      </c>
      <c r="E85" s="8">
        <v>2.85</v>
      </c>
      <c r="F85" s="8">
        <v>355</v>
      </c>
      <c r="G85" s="8">
        <v>-0.08</v>
      </c>
      <c r="H85" s="8">
        <v>5000</v>
      </c>
      <c r="I85" s="23">
        <f t="shared" si="18"/>
        <v>2</v>
      </c>
      <c r="J85" s="23">
        <f t="shared" si="19"/>
        <v>0.51948051948051943</v>
      </c>
      <c r="K85" s="23">
        <f t="shared" si="20"/>
        <v>1.4805194805194803</v>
      </c>
      <c r="L85" s="23">
        <f t="shared" si="21"/>
        <v>-7.7922077922077948E-2</v>
      </c>
      <c r="M85" s="3">
        <f t="shared" si="22"/>
        <v>-145</v>
      </c>
      <c r="N85" s="26">
        <f t="shared" si="23"/>
        <v>815.21739130434787</v>
      </c>
      <c r="O85" s="27">
        <f t="shared" si="24"/>
        <v>10869.565217391304</v>
      </c>
      <c r="P85" s="28">
        <f t="shared" si="25"/>
        <v>-28.999999999999996</v>
      </c>
      <c r="Q85" s="26">
        <f t="shared" si="26"/>
        <v>-4.9999999999999964</v>
      </c>
    </row>
    <row r="86" spans="1:17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32"/>
      <c r="O86" s="33"/>
      <c r="P86" s="17"/>
      <c r="Q86" s="17"/>
    </row>
    <row r="87" spans="1:17">
      <c r="B87" s="37">
        <v>1</v>
      </c>
      <c r="C87" s="3">
        <v>600</v>
      </c>
      <c r="D87" s="3">
        <v>10</v>
      </c>
      <c r="E87" s="3">
        <v>1.04</v>
      </c>
      <c r="F87" s="3">
        <v>597</v>
      </c>
      <c r="G87" s="3">
        <v>0.04</v>
      </c>
      <c r="H87" s="3">
        <v>5200</v>
      </c>
      <c r="I87" s="23">
        <f t="shared" ref="I87:I113" si="27">60/D87</f>
        <v>6</v>
      </c>
      <c r="J87" s="23">
        <f t="shared" ref="J87:J113" si="28">I87/(1+E87)</f>
        <v>2.9411764705882351</v>
      </c>
      <c r="K87" s="23">
        <f t="shared" ref="K87:K113" si="29">J87*E87</f>
        <v>3.0588235294117645</v>
      </c>
      <c r="L87" s="23">
        <f t="shared" ref="L87:L113" si="30">K87-J87*B87</f>
        <v>0.11764705882352944</v>
      </c>
      <c r="M87" s="3">
        <f t="shared" ref="M87:M113" si="31">F87-C87</f>
        <v>-3</v>
      </c>
      <c r="N87" s="26">
        <f t="shared" ref="N87:N113" si="32">O87/800*60</f>
        <v>129.31034482758622</v>
      </c>
      <c r="O87" s="27">
        <f t="shared" ref="O87:O113" si="33">1000000/(ROUND((I87/(B87+1)-0.5/1000+G87/2)/H87/2*1000000,0)*2)</f>
        <v>1724.1379310344828</v>
      </c>
      <c r="P87" s="28">
        <f t="shared" ref="P87:P113" si="34">M87/C87*100</f>
        <v>-0.5</v>
      </c>
      <c r="Q87" s="26">
        <f t="shared" ref="Q87:Q113" si="35">(E87-B87)/B87*100</f>
        <v>4.0000000000000036</v>
      </c>
    </row>
    <row r="88" spans="1:17">
      <c r="B88" s="3">
        <v>1</v>
      </c>
      <c r="C88" s="3">
        <f>C87</f>
        <v>600</v>
      </c>
      <c r="D88" s="3">
        <v>12</v>
      </c>
      <c r="E88" s="3">
        <v>1.02</v>
      </c>
      <c r="F88" s="3">
        <v>603</v>
      </c>
      <c r="G88" s="3">
        <v>0.04</v>
      </c>
      <c r="H88" s="3">
        <v>5200</v>
      </c>
      <c r="I88" s="23">
        <f t="shared" si="27"/>
        <v>5</v>
      </c>
      <c r="J88" s="23">
        <f t="shared" si="28"/>
        <v>2.4752475247524752</v>
      </c>
      <c r="K88" s="23">
        <f t="shared" si="29"/>
        <v>2.5247524752475248</v>
      </c>
      <c r="L88" s="23">
        <f t="shared" si="30"/>
        <v>4.9504950495049549E-2</v>
      </c>
      <c r="M88" s="3">
        <f t="shared" si="31"/>
        <v>3</v>
      </c>
      <c r="N88" s="26">
        <f t="shared" si="32"/>
        <v>154.95867768595039</v>
      </c>
      <c r="O88" s="27">
        <f t="shared" si="33"/>
        <v>2066.1157024793388</v>
      </c>
      <c r="P88" s="28">
        <f t="shared" si="34"/>
        <v>0.5</v>
      </c>
      <c r="Q88" s="26">
        <f t="shared" si="35"/>
        <v>2.0000000000000018</v>
      </c>
    </row>
    <row r="89" spans="1:17">
      <c r="B89" s="3">
        <v>1</v>
      </c>
      <c r="C89" s="3">
        <f>C88</f>
        <v>600</v>
      </c>
      <c r="D89" s="3">
        <v>14</v>
      </c>
      <c r="E89" s="3">
        <v>1.01</v>
      </c>
      <c r="F89" s="3">
        <v>608</v>
      </c>
      <c r="G89" s="3">
        <v>0.04</v>
      </c>
      <c r="H89" s="3">
        <v>5200</v>
      </c>
      <c r="I89" s="23">
        <f t="shared" si="27"/>
        <v>4.2857142857142856</v>
      </c>
      <c r="J89" s="23">
        <f t="shared" si="28"/>
        <v>2.1321961620469083</v>
      </c>
      <c r="K89" s="23">
        <f t="shared" si="29"/>
        <v>2.1535181236673773</v>
      </c>
      <c r="L89" s="23">
        <f t="shared" si="30"/>
        <v>2.1321961620468954E-2</v>
      </c>
      <c r="M89" s="3">
        <f t="shared" si="31"/>
        <v>8</v>
      </c>
      <c r="N89" s="26">
        <f t="shared" si="32"/>
        <v>180.28846153846152</v>
      </c>
      <c r="O89" s="27">
        <f t="shared" si="33"/>
        <v>2403.8461538461538</v>
      </c>
      <c r="P89" s="28">
        <f t="shared" si="34"/>
        <v>1.3333333333333335</v>
      </c>
      <c r="Q89" s="26">
        <f t="shared" si="35"/>
        <v>1.0000000000000009</v>
      </c>
    </row>
    <row r="90" spans="1:17">
      <c r="B90" s="38">
        <v>1</v>
      </c>
      <c r="C90" s="7">
        <v>600</v>
      </c>
      <c r="D90" s="7">
        <v>15</v>
      </c>
      <c r="E90" s="7">
        <v>1</v>
      </c>
      <c r="F90" s="7">
        <v>603</v>
      </c>
      <c r="G90" s="7">
        <v>0.04</v>
      </c>
      <c r="H90" s="7">
        <v>5200</v>
      </c>
      <c r="I90" s="23">
        <f t="shared" si="27"/>
        <v>4</v>
      </c>
      <c r="J90" s="23">
        <f t="shared" si="28"/>
        <v>2</v>
      </c>
      <c r="K90" s="23">
        <f t="shared" si="29"/>
        <v>2</v>
      </c>
      <c r="L90" s="23">
        <f t="shared" si="30"/>
        <v>0</v>
      </c>
      <c r="M90" s="3">
        <f t="shared" si="31"/>
        <v>3</v>
      </c>
      <c r="N90" s="26">
        <f t="shared" si="32"/>
        <v>193.29896907216497</v>
      </c>
      <c r="O90" s="27">
        <f t="shared" si="33"/>
        <v>2577.319587628866</v>
      </c>
      <c r="P90" s="28">
        <f t="shared" si="34"/>
        <v>0.5</v>
      </c>
      <c r="Q90" s="26">
        <f t="shared" si="35"/>
        <v>0</v>
      </c>
    </row>
    <row r="91" spans="1:17">
      <c r="B91" s="3">
        <v>1</v>
      </c>
      <c r="C91" s="3">
        <f>C89</f>
        <v>600</v>
      </c>
      <c r="D91" s="3">
        <v>16</v>
      </c>
      <c r="E91" s="3">
        <v>1</v>
      </c>
      <c r="F91" s="3">
        <v>599</v>
      </c>
      <c r="G91" s="3">
        <v>0.04</v>
      </c>
      <c r="H91" s="3">
        <v>5200</v>
      </c>
      <c r="I91" s="23">
        <f t="shared" si="27"/>
        <v>3.75</v>
      </c>
      <c r="J91" s="23">
        <f t="shared" si="28"/>
        <v>1.875</v>
      </c>
      <c r="K91" s="23">
        <f t="shared" si="29"/>
        <v>1.875</v>
      </c>
      <c r="L91" s="23">
        <f t="shared" si="30"/>
        <v>0</v>
      </c>
      <c r="M91" s="3">
        <f t="shared" si="31"/>
        <v>-1</v>
      </c>
      <c r="N91" s="26">
        <f t="shared" si="32"/>
        <v>206.04395604395603</v>
      </c>
      <c r="O91" s="27">
        <f t="shared" si="33"/>
        <v>2747.2527472527472</v>
      </c>
      <c r="P91" s="28">
        <f t="shared" si="34"/>
        <v>-0.16666666666666669</v>
      </c>
      <c r="Q91" s="26">
        <f t="shared" si="35"/>
        <v>0</v>
      </c>
    </row>
    <row r="92" spans="1:17">
      <c r="B92" s="3">
        <v>1</v>
      </c>
      <c r="C92" s="3">
        <v>600</v>
      </c>
      <c r="D92" s="3">
        <v>18</v>
      </c>
      <c r="E92" s="3">
        <v>1.03</v>
      </c>
      <c r="F92" s="3">
        <v>599</v>
      </c>
      <c r="G92" s="3">
        <v>0.04</v>
      </c>
      <c r="H92" s="3">
        <v>5300</v>
      </c>
      <c r="I92" s="23">
        <f t="shared" si="27"/>
        <v>3.3333333333333335</v>
      </c>
      <c r="J92" s="23">
        <f t="shared" si="28"/>
        <v>1.6420361247947453</v>
      </c>
      <c r="K92" s="23">
        <f t="shared" si="29"/>
        <v>1.6912972085385876</v>
      </c>
      <c r="L92" s="23">
        <f t="shared" si="30"/>
        <v>4.9261083743842304E-2</v>
      </c>
      <c r="M92" s="3">
        <f t="shared" si="31"/>
        <v>-1</v>
      </c>
      <c r="N92" s="26">
        <f t="shared" si="32"/>
        <v>235.84905660377356</v>
      </c>
      <c r="O92" s="27">
        <f t="shared" si="33"/>
        <v>3144.6540880503144</v>
      </c>
      <c r="P92" s="28">
        <f t="shared" si="34"/>
        <v>-0.16666666666666669</v>
      </c>
      <c r="Q92" s="26">
        <f t="shared" si="35"/>
        <v>3.0000000000000027</v>
      </c>
    </row>
    <row r="93" spans="1:17">
      <c r="B93" s="3">
        <v>1</v>
      </c>
      <c r="C93" s="3">
        <f>C91</f>
        <v>600</v>
      </c>
      <c r="D93" s="3">
        <v>20</v>
      </c>
      <c r="E93" s="3">
        <v>1.02</v>
      </c>
      <c r="F93" s="3">
        <v>599</v>
      </c>
      <c r="G93" s="3">
        <v>0.04</v>
      </c>
      <c r="H93" s="3">
        <v>5350</v>
      </c>
      <c r="I93" s="23">
        <f t="shared" si="27"/>
        <v>3</v>
      </c>
      <c r="J93" s="23">
        <f t="shared" si="28"/>
        <v>1.4851485148514851</v>
      </c>
      <c r="K93" s="23">
        <f t="shared" si="29"/>
        <v>1.5148514851485149</v>
      </c>
      <c r="L93" s="23">
        <f t="shared" si="30"/>
        <v>2.9702970297029729E-2</v>
      </c>
      <c r="M93" s="3">
        <f t="shared" si="31"/>
        <v>-1</v>
      </c>
      <c r="N93" s="26">
        <f t="shared" si="32"/>
        <v>264.08450704225351</v>
      </c>
      <c r="O93" s="27">
        <f t="shared" si="33"/>
        <v>3521.1267605633802</v>
      </c>
      <c r="P93" s="28">
        <f t="shared" si="34"/>
        <v>-0.16666666666666669</v>
      </c>
      <c r="Q93" s="26">
        <f t="shared" si="35"/>
        <v>2.0000000000000018</v>
      </c>
    </row>
    <row r="94" spans="1:17">
      <c r="B94" s="38">
        <v>1</v>
      </c>
      <c r="C94" s="7">
        <v>600</v>
      </c>
      <c r="D94" s="7">
        <v>25</v>
      </c>
      <c r="E94" s="7">
        <v>1.03</v>
      </c>
      <c r="F94" s="7">
        <v>585</v>
      </c>
      <c r="G94" s="7">
        <v>0.08</v>
      </c>
      <c r="H94" s="7">
        <v>5500</v>
      </c>
      <c r="I94" s="23">
        <f t="shared" si="27"/>
        <v>2.4</v>
      </c>
      <c r="J94" s="23">
        <f t="shared" si="28"/>
        <v>1.1822660098522166</v>
      </c>
      <c r="K94" s="23">
        <f t="shared" si="29"/>
        <v>1.2177339901477833</v>
      </c>
      <c r="L94" s="23">
        <f t="shared" si="30"/>
        <v>3.5467980295566637E-2</v>
      </c>
      <c r="M94" s="3">
        <f t="shared" si="31"/>
        <v>-15</v>
      </c>
      <c r="N94" s="26">
        <f t="shared" si="32"/>
        <v>331.85840707964599</v>
      </c>
      <c r="O94" s="27">
        <f t="shared" si="33"/>
        <v>4424.7787610619471</v>
      </c>
      <c r="P94" s="28">
        <f t="shared" si="34"/>
        <v>-2.5</v>
      </c>
      <c r="Q94" s="26">
        <f t="shared" si="35"/>
        <v>3.0000000000000027</v>
      </c>
    </row>
    <row r="95" spans="1:17">
      <c r="A95" t="s">
        <v>21</v>
      </c>
      <c r="B95" s="7">
        <v>1</v>
      </c>
      <c r="C95" s="7">
        <v>600</v>
      </c>
      <c r="D95" s="7">
        <v>30</v>
      </c>
      <c r="E95" s="7">
        <v>1.06</v>
      </c>
      <c r="F95" s="7">
        <v>540</v>
      </c>
      <c r="G95" s="7">
        <v>0.08</v>
      </c>
      <c r="H95" s="7">
        <v>5500</v>
      </c>
      <c r="I95" s="23">
        <f t="shared" si="27"/>
        <v>2</v>
      </c>
      <c r="J95" s="23">
        <f t="shared" si="28"/>
        <v>0.970873786407767</v>
      </c>
      <c r="K95" s="23">
        <f t="shared" si="29"/>
        <v>1.029126213592233</v>
      </c>
      <c r="L95" s="23">
        <f t="shared" si="30"/>
        <v>5.8252427184465994E-2</v>
      </c>
      <c r="M95" s="3">
        <f t="shared" si="31"/>
        <v>-60</v>
      </c>
      <c r="N95" s="26">
        <f t="shared" si="32"/>
        <v>394.73684210526318</v>
      </c>
      <c r="O95" s="27">
        <f t="shared" si="33"/>
        <v>5263.1578947368425</v>
      </c>
      <c r="P95" s="28">
        <f t="shared" si="34"/>
        <v>-10</v>
      </c>
      <c r="Q95" s="26">
        <f t="shared" si="35"/>
        <v>6.0000000000000053</v>
      </c>
    </row>
    <row r="96" spans="1:17">
      <c r="B96" s="39">
        <v>2</v>
      </c>
      <c r="C96" s="10">
        <f>C93</f>
        <v>600</v>
      </c>
      <c r="D96" s="10">
        <v>10</v>
      </c>
      <c r="E96" s="10">
        <v>2</v>
      </c>
      <c r="F96" s="10">
        <v>605</v>
      </c>
      <c r="G96" s="10">
        <v>0.02</v>
      </c>
      <c r="H96" s="10">
        <v>5200</v>
      </c>
      <c r="I96" s="24">
        <f t="shared" si="27"/>
        <v>6</v>
      </c>
      <c r="J96" s="24">
        <f t="shared" si="28"/>
        <v>2</v>
      </c>
      <c r="K96" s="24">
        <f t="shared" si="29"/>
        <v>4</v>
      </c>
      <c r="L96" s="24">
        <f t="shared" si="30"/>
        <v>0</v>
      </c>
      <c r="M96" s="10">
        <f t="shared" si="31"/>
        <v>5</v>
      </c>
      <c r="N96" s="29">
        <f t="shared" si="32"/>
        <v>194.30051813471502</v>
      </c>
      <c r="O96" s="30">
        <f t="shared" si="33"/>
        <v>2590.6735751295337</v>
      </c>
      <c r="P96" s="31">
        <f t="shared" si="34"/>
        <v>0.83333333333333337</v>
      </c>
      <c r="Q96" s="29">
        <f t="shared" si="35"/>
        <v>0</v>
      </c>
    </row>
    <row r="97" spans="1:17">
      <c r="B97" s="10">
        <v>2</v>
      </c>
      <c r="C97" s="10">
        <f>C96</f>
        <v>600</v>
      </c>
      <c r="D97" s="10">
        <v>12</v>
      </c>
      <c r="E97" s="10">
        <v>2.0099999999999998</v>
      </c>
      <c r="F97" s="10">
        <v>599</v>
      </c>
      <c r="G97" s="10">
        <v>0</v>
      </c>
      <c r="H97" s="10">
        <v>5250</v>
      </c>
      <c r="I97" s="24">
        <f t="shared" si="27"/>
        <v>5</v>
      </c>
      <c r="J97" s="24">
        <f t="shared" si="28"/>
        <v>1.6611295681063125</v>
      </c>
      <c r="K97" s="24">
        <f t="shared" si="29"/>
        <v>3.3388704318936879</v>
      </c>
      <c r="L97" s="24">
        <f t="shared" si="30"/>
        <v>1.6611295681062899E-2</v>
      </c>
      <c r="M97" s="10">
        <f t="shared" si="31"/>
        <v>-1</v>
      </c>
      <c r="N97" s="29">
        <f t="shared" si="32"/>
        <v>235.84905660377356</v>
      </c>
      <c r="O97" s="30">
        <f t="shared" si="33"/>
        <v>3144.6540880503144</v>
      </c>
      <c r="P97" s="31">
        <f t="shared" si="34"/>
        <v>-0.16666666666666669</v>
      </c>
      <c r="Q97" s="29">
        <f t="shared" si="35"/>
        <v>0.49999999999998934</v>
      </c>
    </row>
    <row r="98" spans="1:17">
      <c r="B98" s="10">
        <v>2</v>
      </c>
      <c r="C98" s="10">
        <f>C97</f>
        <v>600</v>
      </c>
      <c r="D98" s="10">
        <v>14</v>
      </c>
      <c r="E98" s="10">
        <v>1.99</v>
      </c>
      <c r="F98" s="10">
        <v>601</v>
      </c>
      <c r="G98" s="10">
        <v>0</v>
      </c>
      <c r="H98" s="10">
        <v>5400</v>
      </c>
      <c r="I98" s="24">
        <f t="shared" si="27"/>
        <v>4.2857142857142856</v>
      </c>
      <c r="J98" s="24">
        <f t="shared" si="28"/>
        <v>1.4333492594362158</v>
      </c>
      <c r="K98" s="24">
        <f t="shared" si="29"/>
        <v>2.8523650262780693</v>
      </c>
      <c r="L98" s="24">
        <f t="shared" si="30"/>
        <v>-1.433349259436234E-2</v>
      </c>
      <c r="M98" s="10">
        <f t="shared" si="31"/>
        <v>1</v>
      </c>
      <c r="N98" s="29">
        <f t="shared" si="32"/>
        <v>284.09090909090912</v>
      </c>
      <c r="O98" s="30">
        <f t="shared" si="33"/>
        <v>3787.878787878788</v>
      </c>
      <c r="P98" s="31">
        <f t="shared" si="34"/>
        <v>0.16666666666666669</v>
      </c>
      <c r="Q98" s="29">
        <f t="shared" si="35"/>
        <v>-0.50000000000000044</v>
      </c>
    </row>
    <row r="99" spans="1:17">
      <c r="B99" s="11">
        <v>2</v>
      </c>
      <c r="C99" s="11">
        <v>600</v>
      </c>
      <c r="D99" s="11">
        <v>15</v>
      </c>
      <c r="E99" s="11">
        <v>1.99</v>
      </c>
      <c r="F99" s="11">
        <v>604</v>
      </c>
      <c r="G99" s="11">
        <v>0</v>
      </c>
      <c r="H99" s="11">
        <v>5400</v>
      </c>
      <c r="I99" s="24">
        <f t="shared" si="27"/>
        <v>4</v>
      </c>
      <c r="J99" s="24">
        <f t="shared" si="28"/>
        <v>1.3377926421404682</v>
      </c>
      <c r="K99" s="24">
        <f t="shared" si="29"/>
        <v>2.6622073578595318</v>
      </c>
      <c r="L99" s="24">
        <f t="shared" si="30"/>
        <v>-1.3377926421404673E-2</v>
      </c>
      <c r="M99" s="10">
        <f t="shared" si="31"/>
        <v>4</v>
      </c>
      <c r="N99" s="29">
        <f t="shared" si="32"/>
        <v>304.8780487804878</v>
      </c>
      <c r="O99" s="30">
        <f t="shared" si="33"/>
        <v>4065.040650406504</v>
      </c>
      <c r="P99" s="31">
        <f t="shared" si="34"/>
        <v>0.66666666666666674</v>
      </c>
      <c r="Q99" s="29">
        <f t="shared" si="35"/>
        <v>-0.50000000000000044</v>
      </c>
    </row>
    <row r="100" spans="1:17">
      <c r="B100" s="10">
        <v>2</v>
      </c>
      <c r="C100" s="10">
        <f>C98</f>
        <v>600</v>
      </c>
      <c r="D100" s="10">
        <v>16</v>
      </c>
      <c r="E100" s="10">
        <v>1.98</v>
      </c>
      <c r="F100" s="10">
        <v>597</v>
      </c>
      <c r="G100" s="10">
        <v>0</v>
      </c>
      <c r="H100" s="10">
        <v>5400</v>
      </c>
      <c r="I100" s="24">
        <f t="shared" si="27"/>
        <v>3.75</v>
      </c>
      <c r="J100" s="24">
        <f t="shared" si="28"/>
        <v>1.2583892617449663</v>
      </c>
      <c r="K100" s="24">
        <f t="shared" si="29"/>
        <v>2.4916107382550332</v>
      </c>
      <c r="L100" s="24">
        <f t="shared" si="30"/>
        <v>-2.5167785234899487E-2</v>
      </c>
      <c r="M100" s="10">
        <f t="shared" si="31"/>
        <v>-3</v>
      </c>
      <c r="N100" s="29">
        <f t="shared" si="32"/>
        <v>323.27586206896547</v>
      </c>
      <c r="O100" s="30">
        <f t="shared" si="33"/>
        <v>4310.3448275862065</v>
      </c>
      <c r="P100" s="31">
        <f t="shared" si="34"/>
        <v>-0.5</v>
      </c>
      <c r="Q100" s="29">
        <f t="shared" si="35"/>
        <v>-1.0000000000000009</v>
      </c>
    </row>
    <row r="101" spans="1:17">
      <c r="B101" s="10">
        <v>2</v>
      </c>
      <c r="C101" s="10">
        <v>600</v>
      </c>
      <c r="D101" s="10">
        <v>18</v>
      </c>
      <c r="E101" s="10">
        <v>1.99</v>
      </c>
      <c r="F101" s="10">
        <v>592</v>
      </c>
      <c r="G101" s="10">
        <v>0</v>
      </c>
      <c r="H101" s="10">
        <v>5500</v>
      </c>
      <c r="I101" s="24">
        <f t="shared" si="27"/>
        <v>3.3333333333333335</v>
      </c>
      <c r="J101" s="24">
        <f t="shared" si="28"/>
        <v>1.1148272017837235</v>
      </c>
      <c r="K101" s="24">
        <f t="shared" si="29"/>
        <v>2.21850613154961</v>
      </c>
      <c r="L101" s="24">
        <f t="shared" si="30"/>
        <v>-1.114827201783708E-2</v>
      </c>
      <c r="M101" s="10">
        <f t="shared" si="31"/>
        <v>-8</v>
      </c>
      <c r="N101" s="29">
        <f t="shared" si="32"/>
        <v>371.28712871287132</v>
      </c>
      <c r="O101" s="30">
        <f t="shared" si="33"/>
        <v>4950.4950495049507</v>
      </c>
      <c r="P101" s="31">
        <f t="shared" si="34"/>
        <v>-1.3333333333333335</v>
      </c>
      <c r="Q101" s="29">
        <f t="shared" si="35"/>
        <v>-0.50000000000000044</v>
      </c>
    </row>
    <row r="102" spans="1:17">
      <c r="B102" s="40">
        <v>2</v>
      </c>
      <c r="C102" s="10">
        <f>C100</f>
        <v>600</v>
      </c>
      <c r="D102" s="10">
        <v>20</v>
      </c>
      <c r="E102" s="10">
        <v>1.98</v>
      </c>
      <c r="F102" s="10">
        <v>572</v>
      </c>
      <c r="G102" s="10">
        <v>0</v>
      </c>
      <c r="H102" s="10">
        <v>5500</v>
      </c>
      <c r="I102" s="24">
        <f t="shared" si="27"/>
        <v>3</v>
      </c>
      <c r="J102" s="24">
        <f t="shared" si="28"/>
        <v>1.0067114093959733</v>
      </c>
      <c r="K102" s="24">
        <f t="shared" si="29"/>
        <v>1.993288590604027</v>
      </c>
      <c r="L102" s="24">
        <f t="shared" si="30"/>
        <v>-2.0134228187919545E-2</v>
      </c>
      <c r="M102" s="10">
        <f t="shared" si="31"/>
        <v>-28</v>
      </c>
      <c r="N102" s="29">
        <f t="shared" si="32"/>
        <v>412.08791208791206</v>
      </c>
      <c r="O102" s="30">
        <f t="shared" si="33"/>
        <v>5494.5054945054944</v>
      </c>
      <c r="P102" s="31">
        <f t="shared" si="34"/>
        <v>-4.666666666666667</v>
      </c>
      <c r="Q102" s="29">
        <f t="shared" si="35"/>
        <v>-1.0000000000000009</v>
      </c>
    </row>
    <row r="103" spans="1:17">
      <c r="A103" t="s">
        <v>21</v>
      </c>
      <c r="B103" s="11">
        <v>2</v>
      </c>
      <c r="C103" s="11">
        <v>600</v>
      </c>
      <c r="D103" s="11">
        <v>25</v>
      </c>
      <c r="E103" s="11">
        <v>1.98</v>
      </c>
      <c r="F103" s="11">
        <v>460</v>
      </c>
      <c r="G103" s="11">
        <v>0</v>
      </c>
      <c r="H103" s="11">
        <v>5500</v>
      </c>
      <c r="I103" s="24">
        <f t="shared" si="27"/>
        <v>2.4</v>
      </c>
      <c r="J103" s="24">
        <f t="shared" si="28"/>
        <v>0.80536912751677847</v>
      </c>
      <c r="K103" s="24">
        <f t="shared" si="29"/>
        <v>1.5946308724832214</v>
      </c>
      <c r="L103" s="24">
        <f t="shared" si="30"/>
        <v>-1.6107382550335503E-2</v>
      </c>
      <c r="M103" s="10">
        <f t="shared" si="31"/>
        <v>-140</v>
      </c>
      <c r="N103" s="29">
        <f t="shared" si="32"/>
        <v>513.69863013698625</v>
      </c>
      <c r="O103" s="30">
        <f t="shared" si="33"/>
        <v>6849.3150684931506</v>
      </c>
      <c r="P103" s="31">
        <f t="shared" si="34"/>
        <v>-23.333333333333332</v>
      </c>
      <c r="Q103" s="29">
        <f t="shared" si="35"/>
        <v>-1.0000000000000009</v>
      </c>
    </row>
    <row r="104" spans="1:17">
      <c r="A104" t="s">
        <v>21</v>
      </c>
      <c r="B104" s="41">
        <v>2</v>
      </c>
      <c r="C104" s="11">
        <v>600</v>
      </c>
      <c r="D104" s="11">
        <v>30</v>
      </c>
      <c r="E104" s="11">
        <v>1.96</v>
      </c>
      <c r="F104" s="11">
        <v>448</v>
      </c>
      <c r="G104" s="11">
        <v>0</v>
      </c>
      <c r="H104" s="11">
        <v>5500</v>
      </c>
      <c r="I104" s="24">
        <f t="shared" si="27"/>
        <v>2</v>
      </c>
      <c r="J104" s="24">
        <f t="shared" si="28"/>
        <v>0.67567567567567566</v>
      </c>
      <c r="K104" s="24">
        <f t="shared" si="29"/>
        <v>1.3243243243243243</v>
      </c>
      <c r="L104" s="24">
        <f t="shared" si="30"/>
        <v>-2.7027027027026973E-2</v>
      </c>
      <c r="M104" s="10">
        <f t="shared" si="31"/>
        <v>-152</v>
      </c>
      <c r="N104" s="29">
        <f t="shared" si="32"/>
        <v>614.7540983606558</v>
      </c>
      <c r="O104" s="30">
        <f t="shared" si="33"/>
        <v>8196.7213114754104</v>
      </c>
      <c r="P104" s="31">
        <f t="shared" si="34"/>
        <v>-25.333333333333336</v>
      </c>
      <c r="Q104" s="29">
        <f t="shared" si="35"/>
        <v>-2.0000000000000018</v>
      </c>
    </row>
    <row r="105" spans="1:17">
      <c r="B105" s="40">
        <v>3</v>
      </c>
      <c r="C105" s="3">
        <f>C102</f>
        <v>600</v>
      </c>
      <c r="D105" s="3">
        <v>10</v>
      </c>
      <c r="E105" s="3">
        <v>2.99</v>
      </c>
      <c r="F105" s="3">
        <v>601</v>
      </c>
      <c r="G105" s="3">
        <v>0</v>
      </c>
      <c r="H105" s="3">
        <v>5350</v>
      </c>
      <c r="I105" s="23">
        <f t="shared" si="27"/>
        <v>6</v>
      </c>
      <c r="J105" s="23">
        <f t="shared" si="28"/>
        <v>1.5037593984962405</v>
      </c>
      <c r="K105" s="23">
        <f t="shared" si="29"/>
        <v>4.496240601503759</v>
      </c>
      <c r="L105" s="23">
        <f t="shared" si="30"/>
        <v>-1.5037593984962072E-2</v>
      </c>
      <c r="M105" s="3">
        <f t="shared" si="31"/>
        <v>1</v>
      </c>
      <c r="N105" s="26">
        <f t="shared" si="32"/>
        <v>267.85714285714289</v>
      </c>
      <c r="O105" s="27">
        <f t="shared" si="33"/>
        <v>3571.4285714285716</v>
      </c>
      <c r="P105" s="28">
        <f t="shared" si="34"/>
        <v>0.16666666666666669</v>
      </c>
      <c r="Q105" s="26">
        <f t="shared" si="35"/>
        <v>-0.33333333333332626</v>
      </c>
    </row>
    <row r="106" spans="1:17">
      <c r="B106" s="3">
        <v>3</v>
      </c>
      <c r="C106" s="3">
        <f>C105</f>
        <v>600</v>
      </c>
      <c r="D106" s="3">
        <v>12</v>
      </c>
      <c r="E106" s="3">
        <v>2.98</v>
      </c>
      <c r="F106" s="3">
        <v>597</v>
      </c>
      <c r="G106" s="3">
        <v>0</v>
      </c>
      <c r="H106" s="3">
        <v>5400</v>
      </c>
      <c r="I106" s="23">
        <f t="shared" si="27"/>
        <v>5</v>
      </c>
      <c r="J106" s="23">
        <f t="shared" si="28"/>
        <v>1.256281407035176</v>
      </c>
      <c r="K106" s="23">
        <f t="shared" si="29"/>
        <v>3.7437185929648242</v>
      </c>
      <c r="L106" s="23">
        <f t="shared" si="30"/>
        <v>-2.5125628140703959E-2</v>
      </c>
      <c r="M106" s="3">
        <f t="shared" si="31"/>
        <v>-3</v>
      </c>
      <c r="N106" s="26">
        <f t="shared" si="32"/>
        <v>323.27586206896547</v>
      </c>
      <c r="O106" s="27">
        <f t="shared" si="33"/>
        <v>4310.3448275862065</v>
      </c>
      <c r="P106" s="28">
        <f t="shared" si="34"/>
        <v>-0.5</v>
      </c>
      <c r="Q106" s="26">
        <f t="shared" si="35"/>
        <v>-0.66666666666666718</v>
      </c>
    </row>
    <row r="107" spans="1:17">
      <c r="B107" s="3">
        <v>3</v>
      </c>
      <c r="C107" s="3">
        <f>C106</f>
        <v>600</v>
      </c>
      <c r="D107" s="3">
        <v>14</v>
      </c>
      <c r="E107" s="3">
        <v>2.95</v>
      </c>
      <c r="F107" s="3">
        <v>585</v>
      </c>
      <c r="G107" s="3">
        <v>0</v>
      </c>
      <c r="H107" s="3">
        <v>5500</v>
      </c>
      <c r="I107" s="23">
        <f t="shared" si="27"/>
        <v>4.2857142857142856</v>
      </c>
      <c r="J107" s="23">
        <f t="shared" si="28"/>
        <v>1.0849909584086799</v>
      </c>
      <c r="K107" s="23">
        <f t="shared" si="29"/>
        <v>3.2007233273056057</v>
      </c>
      <c r="L107" s="23">
        <f t="shared" si="30"/>
        <v>-5.4249547920433905E-2</v>
      </c>
      <c r="M107" s="3">
        <f t="shared" si="31"/>
        <v>-15</v>
      </c>
      <c r="N107" s="26">
        <f t="shared" si="32"/>
        <v>386.59793814432993</v>
      </c>
      <c r="O107" s="27">
        <f t="shared" si="33"/>
        <v>5154.6391752577319</v>
      </c>
      <c r="P107" s="28">
        <f t="shared" si="34"/>
        <v>-2.5</v>
      </c>
      <c r="Q107" s="26">
        <f t="shared" si="35"/>
        <v>-1.6666666666666607</v>
      </c>
    </row>
    <row r="108" spans="1:17">
      <c r="B108" s="7">
        <v>3</v>
      </c>
      <c r="C108" s="7">
        <v>600</v>
      </c>
      <c r="D108" s="7">
        <v>15</v>
      </c>
      <c r="E108" s="7">
        <v>2.99</v>
      </c>
      <c r="F108" s="7">
        <v>583</v>
      </c>
      <c r="G108" s="7">
        <v>-0.03</v>
      </c>
      <c r="H108" s="7">
        <v>5650</v>
      </c>
      <c r="I108" s="23">
        <f t="shared" si="27"/>
        <v>4</v>
      </c>
      <c r="J108" s="23">
        <f t="shared" si="28"/>
        <v>1.0025062656641603</v>
      </c>
      <c r="K108" s="23">
        <f t="shared" si="29"/>
        <v>2.9974937343358397</v>
      </c>
      <c r="L108" s="23">
        <f t="shared" si="30"/>
        <v>-1.0025062656641381E-2</v>
      </c>
      <c r="M108" s="3">
        <f t="shared" si="31"/>
        <v>-17</v>
      </c>
      <c r="N108" s="26">
        <f t="shared" si="32"/>
        <v>431.0344827586207</v>
      </c>
      <c r="O108" s="27">
        <f t="shared" si="33"/>
        <v>5747.1264367816093</v>
      </c>
      <c r="P108" s="28">
        <f t="shared" si="34"/>
        <v>-2.833333333333333</v>
      </c>
      <c r="Q108" s="26">
        <f t="shared" si="35"/>
        <v>-0.33333333333332626</v>
      </c>
    </row>
    <row r="109" spans="1:17">
      <c r="A109" t="s">
        <v>21</v>
      </c>
      <c r="B109" s="40">
        <v>3</v>
      </c>
      <c r="C109" s="3">
        <f>C107</f>
        <v>600</v>
      </c>
      <c r="D109" s="3">
        <v>16</v>
      </c>
      <c r="E109" s="3">
        <v>3.05</v>
      </c>
      <c r="F109" s="3">
        <v>503</v>
      </c>
      <c r="G109" s="3">
        <v>-0.03</v>
      </c>
      <c r="H109" s="3">
        <v>5650</v>
      </c>
      <c r="I109" s="23">
        <f t="shared" si="27"/>
        <v>3.75</v>
      </c>
      <c r="J109" s="23">
        <f t="shared" si="28"/>
        <v>0.92592592592592593</v>
      </c>
      <c r="K109" s="23">
        <f t="shared" si="29"/>
        <v>2.824074074074074</v>
      </c>
      <c r="L109" s="23">
        <f t="shared" si="30"/>
        <v>4.629629629629628E-2</v>
      </c>
      <c r="M109" s="3">
        <f t="shared" si="31"/>
        <v>-97</v>
      </c>
      <c r="N109" s="26">
        <f t="shared" si="32"/>
        <v>457.3170731707317</v>
      </c>
      <c r="O109" s="27">
        <f t="shared" si="33"/>
        <v>6097.5609756097565</v>
      </c>
      <c r="P109" s="28">
        <f t="shared" si="34"/>
        <v>-16.166666666666664</v>
      </c>
      <c r="Q109" s="26">
        <f t="shared" si="35"/>
        <v>1.6666666666666607</v>
      </c>
    </row>
    <row r="110" spans="1:17">
      <c r="A110" t="s">
        <v>21</v>
      </c>
      <c r="B110" s="3">
        <v>3</v>
      </c>
      <c r="C110" s="3">
        <v>600</v>
      </c>
      <c r="D110" s="3">
        <v>18</v>
      </c>
      <c r="E110" s="3">
        <v>3.03</v>
      </c>
      <c r="F110" s="3">
        <v>484</v>
      </c>
      <c r="G110" s="3">
        <v>-0.03</v>
      </c>
      <c r="H110" s="3">
        <v>5650</v>
      </c>
      <c r="I110" s="23">
        <f t="shared" si="27"/>
        <v>3.3333333333333335</v>
      </c>
      <c r="J110" s="23">
        <f t="shared" si="28"/>
        <v>0.82712985938792405</v>
      </c>
      <c r="K110" s="23">
        <f t="shared" si="29"/>
        <v>2.5062034739454098</v>
      </c>
      <c r="L110" s="23">
        <f t="shared" si="30"/>
        <v>2.4813895781637729E-2</v>
      </c>
      <c r="M110" s="3">
        <f t="shared" si="31"/>
        <v>-116</v>
      </c>
      <c r="N110" s="26">
        <f t="shared" si="32"/>
        <v>520.83333333333337</v>
      </c>
      <c r="O110" s="27">
        <f t="shared" si="33"/>
        <v>6944.4444444444443</v>
      </c>
      <c r="P110" s="28">
        <f t="shared" si="34"/>
        <v>-19.333333333333332</v>
      </c>
      <c r="Q110" s="26">
        <f t="shared" si="35"/>
        <v>0.99999999999999345</v>
      </c>
    </row>
    <row r="111" spans="1:17">
      <c r="A111" t="s">
        <v>21</v>
      </c>
      <c r="B111" s="3">
        <v>3</v>
      </c>
      <c r="C111" s="3">
        <f>C109</f>
        <v>600</v>
      </c>
      <c r="D111" s="3">
        <v>20</v>
      </c>
      <c r="E111" s="3">
        <v>2.96</v>
      </c>
      <c r="F111" s="3">
        <v>486</v>
      </c>
      <c r="G111" s="3">
        <v>-0.03</v>
      </c>
      <c r="H111" s="3">
        <v>5650</v>
      </c>
      <c r="I111" s="23">
        <f t="shared" si="27"/>
        <v>3</v>
      </c>
      <c r="J111" s="23">
        <f t="shared" si="28"/>
        <v>0.75757575757575757</v>
      </c>
      <c r="K111" s="23">
        <f t="shared" si="29"/>
        <v>2.2424242424242422</v>
      </c>
      <c r="L111" s="23">
        <f t="shared" si="30"/>
        <v>-3.0303030303030276E-2</v>
      </c>
      <c r="M111" s="3">
        <f t="shared" si="31"/>
        <v>-114</v>
      </c>
      <c r="N111" s="26">
        <f t="shared" si="32"/>
        <v>576.92307692307691</v>
      </c>
      <c r="O111" s="27">
        <f t="shared" si="33"/>
        <v>7692.3076923076924</v>
      </c>
      <c r="P111" s="28">
        <f t="shared" si="34"/>
        <v>-19</v>
      </c>
      <c r="Q111" s="26">
        <f t="shared" si="35"/>
        <v>-1.3333333333333344</v>
      </c>
    </row>
    <row r="112" spans="1:17">
      <c r="A112" t="s">
        <v>21</v>
      </c>
      <c r="B112" s="7">
        <v>3</v>
      </c>
      <c r="C112" s="7">
        <v>600</v>
      </c>
      <c r="D112" s="7">
        <v>25</v>
      </c>
      <c r="E112" s="7">
        <v>2.95</v>
      </c>
      <c r="F112" s="7">
        <v>424</v>
      </c>
      <c r="G112" s="7">
        <v>-0.03</v>
      </c>
      <c r="H112" s="7">
        <v>5650</v>
      </c>
      <c r="I112" s="23">
        <f t="shared" si="27"/>
        <v>2.4</v>
      </c>
      <c r="J112" s="23">
        <f t="shared" si="28"/>
        <v>0.60759493670886067</v>
      </c>
      <c r="K112" s="23">
        <f t="shared" si="29"/>
        <v>1.792405063291139</v>
      </c>
      <c r="L112" s="23">
        <f t="shared" si="30"/>
        <v>-3.0379746835442978E-2</v>
      </c>
      <c r="M112" s="3">
        <f t="shared" si="31"/>
        <v>-176</v>
      </c>
      <c r="N112" s="26">
        <f t="shared" si="32"/>
        <v>721.15384615384608</v>
      </c>
      <c r="O112" s="27">
        <f t="shared" si="33"/>
        <v>9615.3846153846152</v>
      </c>
      <c r="P112" s="28">
        <f t="shared" si="34"/>
        <v>-29.333333333333332</v>
      </c>
      <c r="Q112" s="26">
        <f t="shared" si="35"/>
        <v>-1.6666666666666607</v>
      </c>
    </row>
    <row r="113" spans="1:17">
      <c r="A113" t="s">
        <v>21</v>
      </c>
      <c r="B113" s="7">
        <v>3</v>
      </c>
      <c r="C113" s="7">
        <v>600</v>
      </c>
      <c r="D113" s="7">
        <v>30</v>
      </c>
      <c r="E113" s="7">
        <v>2.74</v>
      </c>
      <c r="F113" s="7">
        <v>409</v>
      </c>
      <c r="G113" s="7">
        <v>-0.03</v>
      </c>
      <c r="H113" s="7">
        <v>5650</v>
      </c>
      <c r="I113" s="23">
        <f t="shared" si="27"/>
        <v>2</v>
      </c>
      <c r="J113" s="23">
        <f t="shared" si="28"/>
        <v>0.53475935828876997</v>
      </c>
      <c r="K113" s="23">
        <f t="shared" si="29"/>
        <v>1.4652406417112298</v>
      </c>
      <c r="L113" s="23">
        <f t="shared" si="30"/>
        <v>-0.1390374331550801</v>
      </c>
      <c r="M113" s="3">
        <f t="shared" si="31"/>
        <v>-191</v>
      </c>
      <c r="N113" s="26">
        <f t="shared" si="32"/>
        <v>872.09302325581393</v>
      </c>
      <c r="O113" s="27">
        <f t="shared" si="33"/>
        <v>11627.906976744185</v>
      </c>
      <c r="P113" s="28">
        <f t="shared" si="34"/>
        <v>-31.833333333333336</v>
      </c>
      <c r="Q113" s="26">
        <f t="shared" si="35"/>
        <v>-8.6666666666666607</v>
      </c>
    </row>
    <row r="115" spans="1:17">
      <c r="C115" s="46" t="s">
        <v>28</v>
      </c>
    </row>
    <row r="116" spans="1:17">
      <c r="C116" s="46" t="s">
        <v>29</v>
      </c>
    </row>
    <row r="119" spans="1:1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>
      <c r="A122" s="4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</row>
    <row r="123" spans="1:17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6"/>
      <c r="O123" s="6"/>
      <c r="P123" s="6"/>
      <c r="Q123" s="6"/>
    </row>
    <row r="124" spans="1:17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>
      <c r="A171" s="4"/>
      <c r="B171" s="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>
      <c r="A172" s="4"/>
      <c r="B172" s="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>
      <c r="A173" s="4"/>
      <c r="B173" s="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</sheetData>
  <mergeCells count="10">
    <mergeCell ref="B122:D122"/>
    <mergeCell ref="E122:F122"/>
    <mergeCell ref="G122:H122"/>
    <mergeCell ref="I122:M122"/>
    <mergeCell ref="N122:Q122"/>
    <mergeCell ref="B1:D1"/>
    <mergeCell ref="E1:F1"/>
    <mergeCell ref="G1:H1"/>
    <mergeCell ref="I1:M1"/>
    <mergeCell ref="N1:Q1"/>
  </mergeCells>
  <conditionalFormatting sqref="A3:Q113">
    <cfRule type="expression" dxfId="11" priority="1">
      <formula>$A3="v"</formula>
    </cfRule>
  </conditionalFormatting>
  <conditionalFormatting sqref="B3:Q113">
    <cfRule type="expression" dxfId="10" priority="2">
      <formula>$B3=2</formula>
    </cfRule>
  </conditionalFormatting>
  <conditionalFormatting sqref="B17:Q113 B3:Q11 B12:D16 I12:Q16">
    <cfRule type="expression" dxfId="9" priority="3">
      <formula>OR($B3=1,$B3=3)</formula>
    </cfRule>
    <cfRule type="expression" dxfId="8" priority="4">
      <formula>$B3=2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785E-8286-4BAA-B400-4F47D8424153}">
  <dimension ref="A1:Q174"/>
  <sheetViews>
    <sheetView tabSelected="1" zoomScale="70" zoomScaleNormal="70" workbookViewId="0">
      <selection activeCell="G52" sqref="G52"/>
    </sheetView>
  </sheetViews>
  <sheetFormatPr defaultColWidth="8.85546875" defaultRowHeight="15"/>
  <cols>
    <col min="1" max="1" width="1.85546875" customWidth="1"/>
    <col min="15" max="15" width="11" bestFit="1" customWidth="1"/>
  </cols>
  <sheetData>
    <row r="1" spans="2:17">
      <c r="B1" s="45" t="s">
        <v>0</v>
      </c>
      <c r="C1" s="45"/>
      <c r="D1" s="45"/>
      <c r="E1" s="42" t="s">
        <v>1</v>
      </c>
      <c r="F1" s="42"/>
      <c r="G1" s="45" t="s">
        <v>2</v>
      </c>
      <c r="H1" s="45"/>
      <c r="I1" s="42" t="s">
        <v>3</v>
      </c>
      <c r="J1" s="42"/>
      <c r="K1" s="42"/>
      <c r="L1" s="42"/>
      <c r="M1" s="42"/>
      <c r="N1" s="42" t="s">
        <v>4</v>
      </c>
      <c r="O1" s="42"/>
      <c r="P1" s="42"/>
      <c r="Q1" s="42"/>
    </row>
    <row r="2" spans="2:17">
      <c r="B2" s="44" t="s">
        <v>5</v>
      </c>
      <c r="C2" s="44" t="s">
        <v>6</v>
      </c>
      <c r="D2" s="44" t="s">
        <v>7</v>
      </c>
      <c r="E2" s="1" t="s">
        <v>8</v>
      </c>
      <c r="F2" s="1" t="s">
        <v>9</v>
      </c>
      <c r="G2" s="44" t="s">
        <v>10</v>
      </c>
      <c r="H2" s="44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5" t="s">
        <v>17</v>
      </c>
      <c r="O2" s="25" t="s">
        <v>18</v>
      </c>
      <c r="P2" s="25" t="s">
        <v>19</v>
      </c>
      <c r="Q2" s="25" t="s">
        <v>20</v>
      </c>
    </row>
    <row r="3" spans="2:17">
      <c r="B3" s="3">
        <v>1</v>
      </c>
      <c r="C3" s="2">
        <v>300</v>
      </c>
      <c r="D3" s="3">
        <v>10</v>
      </c>
      <c r="E3" s="3"/>
      <c r="F3" s="3"/>
      <c r="G3" s="3"/>
      <c r="H3" s="3"/>
      <c r="I3" s="23">
        <f>60/D3</f>
        <v>6</v>
      </c>
      <c r="J3" s="23">
        <f>I3/(1+E3)</f>
        <v>6</v>
      </c>
      <c r="K3" s="23">
        <f>J3*E3</f>
        <v>0</v>
      </c>
      <c r="L3" s="23">
        <f>K3-J3*B3</f>
        <v>-6</v>
      </c>
      <c r="M3" s="3">
        <f>F3-C3</f>
        <v>-300</v>
      </c>
      <c r="N3" s="26" t="e">
        <f>O3/800*60</f>
        <v>#DIV/0!</v>
      </c>
      <c r="O3" s="27" t="e">
        <f>1000000/(ROUND((I3/(B3+1)-0.5/1000+G3/2)/H3/2*1000000,0)*2)</f>
        <v>#DIV/0!</v>
      </c>
      <c r="P3" s="28">
        <f t="shared" ref="P3:P29" si="0">M3/C3*100</f>
        <v>-100</v>
      </c>
      <c r="Q3" s="26">
        <f t="shared" ref="Q3:Q29" si="1">(E3-B3)/B3*100</f>
        <v>-100</v>
      </c>
    </row>
    <row r="4" spans="2:17">
      <c r="B4" s="3">
        <v>1</v>
      </c>
      <c r="C4" s="3">
        <f>C3</f>
        <v>300</v>
      </c>
      <c r="D4" s="3">
        <v>12</v>
      </c>
      <c r="E4" s="3"/>
      <c r="F4" s="3"/>
      <c r="G4" s="3"/>
      <c r="H4" s="3"/>
      <c r="I4" s="23">
        <f t="shared" ref="I4:I30" si="2">60/D4</f>
        <v>5</v>
      </c>
      <c r="J4" s="23">
        <f t="shared" ref="J4:J30" si="3">I4/(1+E4)</f>
        <v>5</v>
      </c>
      <c r="K4" s="23">
        <f t="shared" ref="K4:K30" si="4">J4*E4</f>
        <v>0</v>
      </c>
      <c r="L4" s="23">
        <f t="shared" ref="L4:L30" si="5">K4-J4*B4</f>
        <v>-5</v>
      </c>
      <c r="M4" s="3">
        <f t="shared" ref="M4:M30" si="6">F4-C4</f>
        <v>-300</v>
      </c>
      <c r="N4" s="26" t="e">
        <f t="shared" ref="N4:N30" si="7">O4/800*60</f>
        <v>#DIV/0!</v>
      </c>
      <c r="O4" s="27" t="e">
        <f t="shared" ref="O4:O30" si="8">1000000/(ROUND((I4/(B4+1)-0.5/1000+G4/2)/H4/2*1000000,0)*2)</f>
        <v>#DIV/0!</v>
      </c>
      <c r="P4" s="28">
        <f t="shared" si="0"/>
        <v>-100</v>
      </c>
      <c r="Q4" s="26">
        <f t="shared" si="1"/>
        <v>-100</v>
      </c>
    </row>
    <row r="5" spans="2:17">
      <c r="B5" s="3">
        <v>1</v>
      </c>
      <c r="C5" s="3">
        <f>C4</f>
        <v>300</v>
      </c>
      <c r="D5" s="3">
        <v>14</v>
      </c>
      <c r="E5" s="3"/>
      <c r="F5" s="3"/>
      <c r="G5" s="3"/>
      <c r="H5" s="3"/>
      <c r="I5" s="23">
        <f t="shared" si="2"/>
        <v>4.2857142857142856</v>
      </c>
      <c r="J5" s="23">
        <f t="shared" si="3"/>
        <v>4.2857142857142856</v>
      </c>
      <c r="K5" s="23">
        <f t="shared" si="4"/>
        <v>0</v>
      </c>
      <c r="L5" s="23">
        <f t="shared" si="5"/>
        <v>-4.2857142857142856</v>
      </c>
      <c r="M5" s="3">
        <f t="shared" si="6"/>
        <v>-300</v>
      </c>
      <c r="N5" s="26" t="e">
        <f t="shared" si="7"/>
        <v>#DIV/0!</v>
      </c>
      <c r="O5" s="27" t="e">
        <f t="shared" si="8"/>
        <v>#DIV/0!</v>
      </c>
      <c r="P5" s="28">
        <f t="shared" si="0"/>
        <v>-100</v>
      </c>
      <c r="Q5" s="26">
        <f t="shared" si="1"/>
        <v>-100</v>
      </c>
    </row>
    <row r="6" spans="2:17">
      <c r="B6" s="7">
        <v>1</v>
      </c>
      <c r="C6" s="8">
        <v>300</v>
      </c>
      <c r="D6" s="8">
        <v>15</v>
      </c>
      <c r="E6" s="8"/>
      <c r="F6" s="8"/>
      <c r="G6" s="8"/>
      <c r="H6" s="8"/>
      <c r="I6" s="23">
        <f t="shared" si="2"/>
        <v>4</v>
      </c>
      <c r="J6" s="23">
        <f t="shared" si="3"/>
        <v>4</v>
      </c>
      <c r="K6" s="23">
        <f t="shared" si="4"/>
        <v>0</v>
      </c>
      <c r="L6" s="23">
        <f t="shared" si="5"/>
        <v>-4</v>
      </c>
      <c r="M6" s="3">
        <f t="shared" si="6"/>
        <v>-300</v>
      </c>
      <c r="N6" s="26" t="e">
        <f t="shared" si="7"/>
        <v>#DIV/0!</v>
      </c>
      <c r="O6" s="27" t="e">
        <f t="shared" si="8"/>
        <v>#DIV/0!</v>
      </c>
      <c r="P6" s="28">
        <f t="shared" si="0"/>
        <v>-100</v>
      </c>
      <c r="Q6" s="26">
        <f t="shared" si="1"/>
        <v>-100</v>
      </c>
    </row>
    <row r="7" spans="2:17">
      <c r="B7" s="3">
        <v>1</v>
      </c>
      <c r="C7" s="3">
        <f>C5</f>
        <v>300</v>
      </c>
      <c r="D7" s="3">
        <v>16</v>
      </c>
      <c r="E7" s="3"/>
      <c r="F7" s="3"/>
      <c r="G7" s="3"/>
      <c r="H7" s="3"/>
      <c r="I7" s="23">
        <f t="shared" si="2"/>
        <v>3.75</v>
      </c>
      <c r="J7" s="23">
        <f t="shared" si="3"/>
        <v>3.75</v>
      </c>
      <c r="K7" s="23">
        <f t="shared" si="4"/>
        <v>0</v>
      </c>
      <c r="L7" s="23">
        <f t="shared" si="5"/>
        <v>-3.75</v>
      </c>
      <c r="M7" s="3">
        <f t="shared" si="6"/>
        <v>-300</v>
      </c>
      <c r="N7" s="26" t="e">
        <f t="shared" si="7"/>
        <v>#DIV/0!</v>
      </c>
      <c r="O7" s="27" t="e">
        <f t="shared" si="8"/>
        <v>#DIV/0!</v>
      </c>
      <c r="P7" s="28">
        <f t="shared" si="0"/>
        <v>-100</v>
      </c>
      <c r="Q7" s="26">
        <f t="shared" si="1"/>
        <v>-100</v>
      </c>
    </row>
    <row r="8" spans="2:17">
      <c r="B8" s="7">
        <v>1</v>
      </c>
      <c r="C8" s="8">
        <v>300</v>
      </c>
      <c r="D8" s="8">
        <v>18</v>
      </c>
      <c r="E8" s="8"/>
      <c r="F8" s="8"/>
      <c r="G8" s="8"/>
      <c r="H8" s="8"/>
      <c r="I8" s="23">
        <f t="shared" si="2"/>
        <v>3.3333333333333335</v>
      </c>
      <c r="J8" s="23">
        <f t="shared" si="3"/>
        <v>3.3333333333333335</v>
      </c>
      <c r="K8" s="23">
        <f t="shared" si="4"/>
        <v>0</v>
      </c>
      <c r="L8" s="23">
        <f t="shared" si="5"/>
        <v>-3.3333333333333335</v>
      </c>
      <c r="M8" s="3">
        <f t="shared" si="6"/>
        <v>-300</v>
      </c>
      <c r="N8" s="26" t="e">
        <f t="shared" si="7"/>
        <v>#DIV/0!</v>
      </c>
      <c r="O8" s="27" t="e">
        <f t="shared" si="8"/>
        <v>#DIV/0!</v>
      </c>
      <c r="P8" s="28">
        <f t="shared" si="0"/>
        <v>-100</v>
      </c>
      <c r="Q8" s="26">
        <f t="shared" si="1"/>
        <v>-100</v>
      </c>
    </row>
    <row r="9" spans="2:17">
      <c r="B9" s="3">
        <v>1</v>
      </c>
      <c r="C9" s="3">
        <f>C7</f>
        <v>300</v>
      </c>
      <c r="D9" s="3">
        <v>20</v>
      </c>
      <c r="E9" s="3"/>
      <c r="F9" s="3"/>
      <c r="G9" s="3"/>
      <c r="H9" s="3"/>
      <c r="I9" s="23">
        <f t="shared" si="2"/>
        <v>3</v>
      </c>
      <c r="J9" s="23">
        <f t="shared" si="3"/>
        <v>3</v>
      </c>
      <c r="K9" s="23">
        <f t="shared" si="4"/>
        <v>0</v>
      </c>
      <c r="L9" s="23">
        <f t="shared" si="5"/>
        <v>-3</v>
      </c>
      <c r="M9" s="3">
        <f t="shared" si="6"/>
        <v>-300</v>
      </c>
      <c r="N9" s="26" t="e">
        <f t="shared" si="7"/>
        <v>#DIV/0!</v>
      </c>
      <c r="O9" s="27" t="e">
        <f t="shared" si="8"/>
        <v>#DIV/0!</v>
      </c>
      <c r="P9" s="28">
        <f t="shared" si="0"/>
        <v>-100</v>
      </c>
      <c r="Q9" s="26">
        <f t="shared" si="1"/>
        <v>-100</v>
      </c>
    </row>
    <row r="10" spans="2:17">
      <c r="B10" s="7">
        <v>1</v>
      </c>
      <c r="C10" s="8">
        <v>300</v>
      </c>
      <c r="D10" s="8">
        <v>25</v>
      </c>
      <c r="E10" s="8"/>
      <c r="F10" s="8"/>
      <c r="G10" s="8"/>
      <c r="H10" s="8"/>
      <c r="I10" s="23">
        <f t="shared" si="2"/>
        <v>2.4</v>
      </c>
      <c r="J10" s="23">
        <f t="shared" si="3"/>
        <v>2.4</v>
      </c>
      <c r="K10" s="23">
        <f t="shared" si="4"/>
        <v>0</v>
      </c>
      <c r="L10" s="23">
        <f t="shared" si="5"/>
        <v>-2.4</v>
      </c>
      <c r="M10" s="3">
        <f t="shared" si="6"/>
        <v>-300</v>
      </c>
      <c r="N10" s="26" t="e">
        <f t="shared" si="7"/>
        <v>#DIV/0!</v>
      </c>
      <c r="O10" s="27" t="e">
        <f t="shared" si="8"/>
        <v>#DIV/0!</v>
      </c>
      <c r="P10" s="28">
        <f t="shared" si="0"/>
        <v>-100</v>
      </c>
      <c r="Q10" s="26">
        <f t="shared" si="1"/>
        <v>-100</v>
      </c>
    </row>
    <row r="11" spans="2:17">
      <c r="B11" s="7">
        <v>1</v>
      </c>
      <c r="C11" s="8">
        <v>300</v>
      </c>
      <c r="D11" s="8">
        <v>30</v>
      </c>
      <c r="E11" s="8"/>
      <c r="F11" s="8"/>
      <c r="G11" s="8"/>
      <c r="H11" s="8"/>
      <c r="I11" s="23">
        <f t="shared" si="2"/>
        <v>2</v>
      </c>
      <c r="J11" s="23">
        <f t="shared" si="3"/>
        <v>2</v>
      </c>
      <c r="K11" s="23">
        <f t="shared" si="4"/>
        <v>0</v>
      </c>
      <c r="L11" s="23">
        <f t="shared" si="5"/>
        <v>-2</v>
      </c>
      <c r="M11" s="3">
        <f t="shared" si="6"/>
        <v>-300</v>
      </c>
      <c r="N11" s="26" t="e">
        <f t="shared" si="7"/>
        <v>#DIV/0!</v>
      </c>
      <c r="O11" s="27" t="e">
        <f t="shared" si="8"/>
        <v>#DIV/0!</v>
      </c>
      <c r="P11" s="28">
        <f t="shared" si="0"/>
        <v>-100</v>
      </c>
      <c r="Q11" s="26">
        <f t="shared" si="1"/>
        <v>-100</v>
      </c>
    </row>
    <row r="12" spans="2:17">
      <c r="B12" s="9">
        <v>2</v>
      </c>
      <c r="C12" s="2">
        <f>C9</f>
        <v>300</v>
      </c>
      <c r="D12" s="10">
        <v>10</v>
      </c>
      <c r="E12" s="22"/>
      <c r="F12" s="22"/>
      <c r="G12" s="22"/>
      <c r="H12" s="22"/>
      <c r="I12" s="24">
        <f t="shared" si="2"/>
        <v>6</v>
      </c>
      <c r="J12" s="24">
        <f t="shared" si="3"/>
        <v>6</v>
      </c>
      <c r="K12" s="24">
        <f t="shared" si="4"/>
        <v>0</v>
      </c>
      <c r="L12" s="24">
        <f t="shared" si="5"/>
        <v>-12</v>
      </c>
      <c r="M12" s="10">
        <f t="shared" si="6"/>
        <v>-300</v>
      </c>
      <c r="N12" s="29" t="e">
        <f t="shared" si="7"/>
        <v>#DIV/0!</v>
      </c>
      <c r="O12" s="30" t="e">
        <f t="shared" si="8"/>
        <v>#DIV/0!</v>
      </c>
      <c r="P12" s="31">
        <f t="shared" si="0"/>
        <v>-100</v>
      </c>
      <c r="Q12" s="29">
        <f t="shared" si="1"/>
        <v>-100</v>
      </c>
    </row>
    <row r="13" spans="2:17">
      <c r="B13" s="10">
        <v>2</v>
      </c>
      <c r="C13" s="10">
        <f>C12</f>
        <v>300</v>
      </c>
      <c r="D13" s="10">
        <v>12</v>
      </c>
      <c r="E13" s="22"/>
      <c r="F13" s="22"/>
      <c r="G13" s="22"/>
      <c r="H13" s="22"/>
      <c r="I13" s="24">
        <f t="shared" si="2"/>
        <v>5</v>
      </c>
      <c r="J13" s="24">
        <f t="shared" si="3"/>
        <v>5</v>
      </c>
      <c r="K13" s="24">
        <f t="shared" si="4"/>
        <v>0</v>
      </c>
      <c r="L13" s="24">
        <f t="shared" si="5"/>
        <v>-10</v>
      </c>
      <c r="M13" s="10">
        <f t="shared" si="6"/>
        <v>-300</v>
      </c>
      <c r="N13" s="29" t="e">
        <f t="shared" si="7"/>
        <v>#DIV/0!</v>
      </c>
      <c r="O13" s="30" t="e">
        <f t="shared" si="8"/>
        <v>#DIV/0!</v>
      </c>
      <c r="P13" s="31">
        <f t="shared" si="0"/>
        <v>-100</v>
      </c>
      <c r="Q13" s="29">
        <f t="shared" si="1"/>
        <v>-100</v>
      </c>
    </row>
    <row r="14" spans="2:17">
      <c r="B14" s="10">
        <v>2</v>
      </c>
      <c r="C14" s="10">
        <f>C13</f>
        <v>300</v>
      </c>
      <c r="D14" s="10">
        <v>14</v>
      </c>
      <c r="E14" s="22"/>
      <c r="F14" s="22"/>
      <c r="G14" s="22"/>
      <c r="H14" s="22"/>
      <c r="I14" s="24">
        <f t="shared" si="2"/>
        <v>4.2857142857142856</v>
      </c>
      <c r="J14" s="24">
        <f t="shared" si="3"/>
        <v>4.2857142857142856</v>
      </c>
      <c r="K14" s="24">
        <f t="shared" si="4"/>
        <v>0</v>
      </c>
      <c r="L14" s="24">
        <f t="shared" si="5"/>
        <v>-8.5714285714285712</v>
      </c>
      <c r="M14" s="10">
        <f t="shared" si="6"/>
        <v>-300</v>
      </c>
      <c r="N14" s="29" t="e">
        <f t="shared" si="7"/>
        <v>#DIV/0!</v>
      </c>
      <c r="O14" s="30" t="e">
        <f t="shared" si="8"/>
        <v>#DIV/0!</v>
      </c>
      <c r="P14" s="31">
        <f t="shared" si="0"/>
        <v>-100</v>
      </c>
      <c r="Q14" s="29">
        <f t="shared" si="1"/>
        <v>-100</v>
      </c>
    </row>
    <row r="15" spans="2:17">
      <c r="B15" s="11">
        <v>2</v>
      </c>
      <c r="C15" s="11">
        <v>300</v>
      </c>
      <c r="D15" s="11">
        <v>15</v>
      </c>
      <c r="E15" s="22"/>
      <c r="F15" s="22"/>
      <c r="G15" s="22"/>
      <c r="H15" s="22"/>
      <c r="I15" s="24">
        <f t="shared" si="2"/>
        <v>4</v>
      </c>
      <c r="J15" s="24">
        <f t="shared" si="3"/>
        <v>4</v>
      </c>
      <c r="K15" s="24">
        <f t="shared" si="4"/>
        <v>0</v>
      </c>
      <c r="L15" s="24">
        <f t="shared" si="5"/>
        <v>-8</v>
      </c>
      <c r="M15" s="10">
        <f t="shared" si="6"/>
        <v>-300</v>
      </c>
      <c r="N15" s="29" t="e">
        <f t="shared" si="7"/>
        <v>#DIV/0!</v>
      </c>
      <c r="O15" s="30" t="e">
        <f t="shared" si="8"/>
        <v>#DIV/0!</v>
      </c>
      <c r="P15" s="31">
        <f t="shared" si="0"/>
        <v>-100</v>
      </c>
      <c r="Q15" s="29">
        <f t="shared" si="1"/>
        <v>-100</v>
      </c>
    </row>
    <row r="16" spans="2:17">
      <c r="B16" s="10">
        <v>2</v>
      </c>
      <c r="C16" s="10">
        <f>C14</f>
        <v>300</v>
      </c>
      <c r="D16" s="10">
        <v>16</v>
      </c>
      <c r="E16" s="22"/>
      <c r="F16" s="22"/>
      <c r="G16" s="22"/>
      <c r="H16" s="22"/>
      <c r="I16" s="24">
        <f t="shared" si="2"/>
        <v>3.75</v>
      </c>
      <c r="J16" s="24">
        <f t="shared" si="3"/>
        <v>3.75</v>
      </c>
      <c r="K16" s="24">
        <f t="shared" si="4"/>
        <v>0</v>
      </c>
      <c r="L16" s="24">
        <f t="shared" si="5"/>
        <v>-7.5</v>
      </c>
      <c r="M16" s="10">
        <f t="shared" si="6"/>
        <v>-300</v>
      </c>
      <c r="N16" s="29" t="e">
        <f t="shared" si="7"/>
        <v>#DIV/0!</v>
      </c>
      <c r="O16" s="30" t="e">
        <f t="shared" si="8"/>
        <v>#DIV/0!</v>
      </c>
      <c r="P16" s="31">
        <f t="shared" si="0"/>
        <v>-100</v>
      </c>
      <c r="Q16" s="29">
        <f t="shared" si="1"/>
        <v>-100</v>
      </c>
    </row>
    <row r="17" spans="2:17">
      <c r="B17" s="11">
        <v>2</v>
      </c>
      <c r="C17" s="11">
        <v>300</v>
      </c>
      <c r="D17" s="11">
        <v>18</v>
      </c>
      <c r="E17" s="11"/>
      <c r="F17" s="11"/>
      <c r="G17" s="11"/>
      <c r="H17" s="11"/>
      <c r="I17" s="24">
        <f t="shared" si="2"/>
        <v>3.3333333333333335</v>
      </c>
      <c r="J17" s="24">
        <f t="shared" si="3"/>
        <v>3.3333333333333335</v>
      </c>
      <c r="K17" s="24">
        <f t="shared" si="4"/>
        <v>0</v>
      </c>
      <c r="L17" s="24">
        <f t="shared" si="5"/>
        <v>-6.666666666666667</v>
      </c>
      <c r="M17" s="10">
        <f t="shared" si="6"/>
        <v>-300</v>
      </c>
      <c r="N17" s="29" t="e">
        <f t="shared" si="7"/>
        <v>#DIV/0!</v>
      </c>
      <c r="O17" s="30" t="e">
        <f t="shared" si="8"/>
        <v>#DIV/0!</v>
      </c>
      <c r="P17" s="31">
        <f t="shared" si="0"/>
        <v>-100</v>
      </c>
      <c r="Q17" s="29">
        <f t="shared" si="1"/>
        <v>-100</v>
      </c>
    </row>
    <row r="18" spans="2:17">
      <c r="B18" s="10">
        <v>2</v>
      </c>
      <c r="C18" s="10">
        <f>C16</f>
        <v>300</v>
      </c>
      <c r="D18" s="10">
        <v>20</v>
      </c>
      <c r="E18" s="10"/>
      <c r="F18" s="10"/>
      <c r="G18" s="10"/>
      <c r="H18" s="10"/>
      <c r="I18" s="24">
        <f t="shared" si="2"/>
        <v>3</v>
      </c>
      <c r="J18" s="24">
        <f t="shared" si="3"/>
        <v>3</v>
      </c>
      <c r="K18" s="24">
        <f t="shared" si="4"/>
        <v>0</v>
      </c>
      <c r="L18" s="24">
        <f t="shared" si="5"/>
        <v>-6</v>
      </c>
      <c r="M18" s="10">
        <f t="shared" si="6"/>
        <v>-300</v>
      </c>
      <c r="N18" s="29" t="e">
        <f t="shared" si="7"/>
        <v>#DIV/0!</v>
      </c>
      <c r="O18" s="30" t="e">
        <f t="shared" si="8"/>
        <v>#DIV/0!</v>
      </c>
      <c r="P18" s="31">
        <f t="shared" si="0"/>
        <v>-100</v>
      </c>
      <c r="Q18" s="29">
        <f t="shared" si="1"/>
        <v>-100</v>
      </c>
    </row>
    <row r="19" spans="2:17">
      <c r="B19" s="11">
        <v>2</v>
      </c>
      <c r="C19" s="11">
        <v>300</v>
      </c>
      <c r="D19" s="11">
        <v>25</v>
      </c>
      <c r="E19" s="11"/>
      <c r="F19" s="11"/>
      <c r="G19" s="11"/>
      <c r="H19" s="11"/>
      <c r="I19" s="24">
        <f t="shared" si="2"/>
        <v>2.4</v>
      </c>
      <c r="J19" s="24">
        <f t="shared" si="3"/>
        <v>2.4</v>
      </c>
      <c r="K19" s="24">
        <f t="shared" si="4"/>
        <v>0</v>
      </c>
      <c r="L19" s="24">
        <f t="shared" si="5"/>
        <v>-4.8</v>
      </c>
      <c r="M19" s="10">
        <f t="shared" si="6"/>
        <v>-300</v>
      </c>
      <c r="N19" s="29" t="e">
        <f t="shared" si="7"/>
        <v>#DIV/0!</v>
      </c>
      <c r="O19" s="30" t="e">
        <f t="shared" si="8"/>
        <v>#DIV/0!</v>
      </c>
      <c r="P19" s="31">
        <f t="shared" si="0"/>
        <v>-100</v>
      </c>
      <c r="Q19" s="29">
        <f t="shared" si="1"/>
        <v>-100</v>
      </c>
    </row>
    <row r="20" spans="2:17">
      <c r="B20" s="12">
        <v>2</v>
      </c>
      <c r="C20" s="13">
        <v>300</v>
      </c>
      <c r="D20" s="11">
        <v>30</v>
      </c>
      <c r="E20" s="11"/>
      <c r="F20" s="11"/>
      <c r="G20" s="11"/>
      <c r="H20" s="11"/>
      <c r="I20" s="24">
        <f t="shared" si="2"/>
        <v>2</v>
      </c>
      <c r="J20" s="24">
        <f t="shared" si="3"/>
        <v>2</v>
      </c>
      <c r="K20" s="24">
        <f t="shared" si="4"/>
        <v>0</v>
      </c>
      <c r="L20" s="24">
        <f t="shared" si="5"/>
        <v>-4</v>
      </c>
      <c r="M20" s="10">
        <f t="shared" si="6"/>
        <v>-300</v>
      </c>
      <c r="N20" s="29" t="e">
        <f t="shared" si="7"/>
        <v>#DIV/0!</v>
      </c>
      <c r="O20" s="30" t="e">
        <f t="shared" si="8"/>
        <v>#DIV/0!</v>
      </c>
      <c r="P20" s="31">
        <f t="shared" si="0"/>
        <v>-100</v>
      </c>
      <c r="Q20" s="29">
        <f t="shared" si="1"/>
        <v>-100</v>
      </c>
    </row>
    <row r="21" spans="2:17">
      <c r="B21" s="3">
        <v>3</v>
      </c>
      <c r="C21" s="3">
        <f>C18</f>
        <v>300</v>
      </c>
      <c r="D21" s="3">
        <v>10</v>
      </c>
      <c r="E21" s="3"/>
      <c r="F21" s="3"/>
      <c r="G21" s="3"/>
      <c r="H21" s="3"/>
      <c r="I21" s="23">
        <f t="shared" si="2"/>
        <v>6</v>
      </c>
      <c r="J21" s="23">
        <f t="shared" si="3"/>
        <v>6</v>
      </c>
      <c r="K21" s="23">
        <f t="shared" si="4"/>
        <v>0</v>
      </c>
      <c r="L21" s="23">
        <f t="shared" si="5"/>
        <v>-18</v>
      </c>
      <c r="M21" s="3">
        <f t="shared" si="6"/>
        <v>-300</v>
      </c>
      <c r="N21" s="26" t="e">
        <f t="shared" si="7"/>
        <v>#DIV/0!</v>
      </c>
      <c r="O21" s="27" t="e">
        <f t="shared" si="8"/>
        <v>#DIV/0!</v>
      </c>
      <c r="P21" s="28">
        <f t="shared" si="0"/>
        <v>-100</v>
      </c>
      <c r="Q21" s="26">
        <f t="shared" si="1"/>
        <v>-100</v>
      </c>
    </row>
    <row r="22" spans="2:17">
      <c r="B22" s="14">
        <v>3</v>
      </c>
      <c r="C22" s="15">
        <f>C21</f>
        <v>300</v>
      </c>
      <c r="D22" s="3">
        <v>12</v>
      </c>
      <c r="E22" s="3"/>
      <c r="F22" s="3"/>
      <c r="G22" s="3"/>
      <c r="H22" s="3"/>
      <c r="I22" s="23">
        <f t="shared" si="2"/>
        <v>5</v>
      </c>
      <c r="J22" s="23">
        <f t="shared" si="3"/>
        <v>5</v>
      </c>
      <c r="K22" s="23">
        <f t="shared" si="4"/>
        <v>0</v>
      </c>
      <c r="L22" s="23">
        <f t="shared" si="5"/>
        <v>-15</v>
      </c>
      <c r="M22" s="3">
        <f t="shared" si="6"/>
        <v>-300</v>
      </c>
      <c r="N22" s="26" t="e">
        <f t="shared" si="7"/>
        <v>#DIV/0!</v>
      </c>
      <c r="O22" s="27" t="e">
        <f t="shared" si="8"/>
        <v>#DIV/0!</v>
      </c>
      <c r="P22" s="28">
        <f t="shared" si="0"/>
        <v>-100</v>
      </c>
      <c r="Q22" s="26">
        <f t="shared" si="1"/>
        <v>-100</v>
      </c>
    </row>
    <row r="23" spans="2:17">
      <c r="B23" s="3">
        <v>3</v>
      </c>
      <c r="C23" s="3">
        <f>C22</f>
        <v>300</v>
      </c>
      <c r="D23" s="3">
        <v>14</v>
      </c>
      <c r="E23" s="3"/>
      <c r="F23" s="3"/>
      <c r="G23" s="3"/>
      <c r="H23" s="3"/>
      <c r="I23" s="23">
        <f t="shared" si="2"/>
        <v>4.2857142857142856</v>
      </c>
      <c r="J23" s="23">
        <f t="shared" si="3"/>
        <v>4.2857142857142856</v>
      </c>
      <c r="K23" s="23">
        <f t="shared" si="4"/>
        <v>0</v>
      </c>
      <c r="L23" s="23">
        <f t="shared" si="5"/>
        <v>-12.857142857142858</v>
      </c>
      <c r="M23" s="3">
        <f t="shared" si="6"/>
        <v>-300</v>
      </c>
      <c r="N23" s="26" t="e">
        <f t="shared" si="7"/>
        <v>#DIV/0!</v>
      </c>
      <c r="O23" s="27" t="e">
        <f t="shared" si="8"/>
        <v>#DIV/0!</v>
      </c>
      <c r="P23" s="28">
        <f t="shared" si="0"/>
        <v>-100</v>
      </c>
      <c r="Q23" s="26">
        <f t="shared" si="1"/>
        <v>-100</v>
      </c>
    </row>
    <row r="24" spans="2:17">
      <c r="B24" s="8">
        <v>3</v>
      </c>
      <c r="C24" s="8">
        <v>300</v>
      </c>
      <c r="D24" s="8">
        <v>15</v>
      </c>
      <c r="E24" s="8"/>
      <c r="F24" s="8"/>
      <c r="G24" s="8"/>
      <c r="H24" s="8"/>
      <c r="I24" s="23">
        <f t="shared" si="2"/>
        <v>4</v>
      </c>
      <c r="J24" s="23">
        <f t="shared" si="3"/>
        <v>4</v>
      </c>
      <c r="K24" s="23">
        <f t="shared" si="4"/>
        <v>0</v>
      </c>
      <c r="L24" s="23">
        <f t="shared" si="5"/>
        <v>-12</v>
      </c>
      <c r="M24" s="3">
        <f t="shared" si="6"/>
        <v>-300</v>
      </c>
      <c r="N24" s="26" t="e">
        <f t="shared" si="7"/>
        <v>#DIV/0!</v>
      </c>
      <c r="O24" s="27" t="e">
        <f t="shared" si="8"/>
        <v>#DIV/0!</v>
      </c>
      <c r="P24" s="28">
        <f t="shared" si="0"/>
        <v>-100</v>
      </c>
      <c r="Q24" s="26">
        <f t="shared" si="1"/>
        <v>-100</v>
      </c>
    </row>
    <row r="25" spans="2:17">
      <c r="B25" s="3">
        <v>3</v>
      </c>
      <c r="C25" s="3">
        <f>C23</f>
        <v>300</v>
      </c>
      <c r="D25" s="3">
        <v>16</v>
      </c>
      <c r="E25" s="3"/>
      <c r="F25" s="3"/>
      <c r="G25" s="3"/>
      <c r="H25" s="3"/>
      <c r="I25" s="23">
        <f t="shared" si="2"/>
        <v>3.75</v>
      </c>
      <c r="J25" s="23">
        <f t="shared" si="3"/>
        <v>3.75</v>
      </c>
      <c r="K25" s="23">
        <f t="shared" si="4"/>
        <v>0</v>
      </c>
      <c r="L25" s="23">
        <f t="shared" si="5"/>
        <v>-11.25</v>
      </c>
      <c r="M25" s="3">
        <f t="shared" si="6"/>
        <v>-300</v>
      </c>
      <c r="N25" s="26" t="e">
        <f t="shared" si="7"/>
        <v>#DIV/0!</v>
      </c>
      <c r="O25" s="27" t="e">
        <f t="shared" si="8"/>
        <v>#DIV/0!</v>
      </c>
      <c r="P25" s="28">
        <f t="shared" si="0"/>
        <v>-100</v>
      </c>
      <c r="Q25" s="26">
        <f t="shared" si="1"/>
        <v>-100</v>
      </c>
    </row>
    <row r="26" spans="2:17">
      <c r="B26" s="3">
        <v>3</v>
      </c>
      <c r="C26" s="3">
        <v>300</v>
      </c>
      <c r="D26" s="3">
        <v>18</v>
      </c>
      <c r="E26" s="3"/>
      <c r="F26" s="3"/>
      <c r="G26" s="3"/>
      <c r="H26" s="3"/>
      <c r="I26" s="23">
        <f t="shared" si="2"/>
        <v>3.3333333333333335</v>
      </c>
      <c r="J26" s="23">
        <f t="shared" si="3"/>
        <v>3.3333333333333335</v>
      </c>
      <c r="K26" s="23">
        <f t="shared" si="4"/>
        <v>0</v>
      </c>
      <c r="L26" s="23">
        <f t="shared" si="5"/>
        <v>-10</v>
      </c>
      <c r="M26" s="3">
        <f t="shared" si="6"/>
        <v>-300</v>
      </c>
      <c r="N26" s="26" t="e">
        <f t="shared" si="7"/>
        <v>#DIV/0!</v>
      </c>
      <c r="O26" s="27" t="e">
        <f t="shared" si="8"/>
        <v>#DIV/0!</v>
      </c>
      <c r="P26" s="28">
        <f t="shared" si="0"/>
        <v>-100</v>
      </c>
      <c r="Q26" s="26">
        <f t="shared" si="1"/>
        <v>-100</v>
      </c>
    </row>
    <row r="27" spans="2:17" ht="17.100000000000001" customHeight="1">
      <c r="B27" s="3">
        <v>3</v>
      </c>
      <c r="C27" s="3">
        <f>C25</f>
        <v>300</v>
      </c>
      <c r="D27" s="3">
        <v>20</v>
      </c>
      <c r="E27" s="3"/>
      <c r="F27" s="3"/>
      <c r="G27" s="3"/>
      <c r="H27" s="3"/>
      <c r="I27" s="23">
        <f t="shared" si="2"/>
        <v>3</v>
      </c>
      <c r="J27" s="23">
        <f t="shared" si="3"/>
        <v>3</v>
      </c>
      <c r="K27" s="23">
        <f t="shared" si="4"/>
        <v>0</v>
      </c>
      <c r="L27" s="23">
        <f t="shared" si="5"/>
        <v>-9</v>
      </c>
      <c r="M27" s="3">
        <f t="shared" si="6"/>
        <v>-300</v>
      </c>
      <c r="N27" s="26" t="e">
        <f t="shared" si="7"/>
        <v>#DIV/0!</v>
      </c>
      <c r="O27" s="27" t="e">
        <f t="shared" si="8"/>
        <v>#DIV/0!</v>
      </c>
      <c r="P27" s="28">
        <f t="shared" si="0"/>
        <v>-100</v>
      </c>
      <c r="Q27" s="26">
        <f t="shared" si="1"/>
        <v>-100</v>
      </c>
    </row>
    <row r="28" spans="2:17" ht="17.100000000000001" customHeight="1">
      <c r="B28" s="8">
        <v>3</v>
      </c>
      <c r="C28" s="8">
        <v>300</v>
      </c>
      <c r="D28" s="8">
        <v>25</v>
      </c>
      <c r="E28" s="8"/>
      <c r="F28" s="8"/>
      <c r="G28" s="8"/>
      <c r="H28" s="8"/>
      <c r="I28" s="23">
        <f t="shared" si="2"/>
        <v>2.4</v>
      </c>
      <c r="J28" s="23">
        <f t="shared" si="3"/>
        <v>2.4</v>
      </c>
      <c r="K28" s="23">
        <f t="shared" si="4"/>
        <v>0</v>
      </c>
      <c r="L28" s="23">
        <f t="shared" si="5"/>
        <v>-7.1999999999999993</v>
      </c>
      <c r="M28" s="3">
        <f t="shared" si="6"/>
        <v>-300</v>
      </c>
      <c r="N28" s="26" t="e">
        <f t="shared" si="7"/>
        <v>#DIV/0!</v>
      </c>
      <c r="O28" s="27" t="e">
        <f t="shared" si="8"/>
        <v>#DIV/0!</v>
      </c>
      <c r="P28" s="28">
        <f t="shared" si="0"/>
        <v>-100</v>
      </c>
      <c r="Q28" s="26">
        <f t="shared" si="1"/>
        <v>-100</v>
      </c>
    </row>
    <row r="29" spans="2:17" ht="17.100000000000001" customHeight="1">
      <c r="B29" s="16">
        <v>3</v>
      </c>
      <c r="C29" s="13">
        <v>300</v>
      </c>
      <c r="D29" s="8">
        <v>30</v>
      </c>
      <c r="E29" s="8"/>
      <c r="F29" s="8"/>
      <c r="G29" s="8"/>
      <c r="H29" s="8"/>
      <c r="I29" s="23">
        <f t="shared" si="2"/>
        <v>2</v>
      </c>
      <c r="J29" s="23">
        <f t="shared" si="3"/>
        <v>2</v>
      </c>
      <c r="K29" s="23">
        <f t="shared" si="4"/>
        <v>0</v>
      </c>
      <c r="L29" s="23">
        <f t="shared" si="5"/>
        <v>-6</v>
      </c>
      <c r="M29" s="3">
        <f t="shared" si="6"/>
        <v>-300</v>
      </c>
      <c r="N29" s="26" t="e">
        <f t="shared" si="7"/>
        <v>#DIV/0!</v>
      </c>
      <c r="O29" s="27" t="e">
        <f t="shared" si="8"/>
        <v>#DIV/0!</v>
      </c>
      <c r="P29" s="28">
        <f t="shared" si="0"/>
        <v>-100</v>
      </c>
      <c r="Q29" s="26">
        <f t="shared" si="1"/>
        <v>-100</v>
      </c>
    </row>
    <row r="30" spans="2:17" ht="9.9499999999999993" customHeight="1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32"/>
      <c r="O30" s="33"/>
      <c r="P30" s="17"/>
      <c r="Q30" s="17"/>
    </row>
    <row r="31" spans="2:17">
      <c r="B31" s="3">
        <v>1</v>
      </c>
      <c r="C31" s="3">
        <v>400</v>
      </c>
      <c r="D31" s="3">
        <v>10</v>
      </c>
      <c r="E31" s="3"/>
      <c r="F31" s="3"/>
      <c r="G31" s="3"/>
      <c r="H31" s="3"/>
      <c r="I31" s="23">
        <f t="shared" ref="I31:I57" si="9">60/D31</f>
        <v>6</v>
      </c>
      <c r="J31" s="23">
        <f t="shared" ref="J31:J57" si="10">I31/(1+E31)</f>
        <v>6</v>
      </c>
      <c r="K31" s="23">
        <f t="shared" ref="K31:K57" si="11">J31*E31</f>
        <v>0</v>
      </c>
      <c r="L31" s="23">
        <f t="shared" ref="L31:L57" si="12">K31-J31*B31</f>
        <v>-6</v>
      </c>
      <c r="M31" s="3">
        <f t="shared" ref="M31:M57" si="13">F31-C31</f>
        <v>-400</v>
      </c>
      <c r="N31" s="34" t="e">
        <f t="shared" ref="N31:N57" si="14">O31/800*60</f>
        <v>#DIV/0!</v>
      </c>
      <c r="O31" s="27" t="e">
        <f t="shared" ref="O31:O57" si="15">1000000/(ROUND((I31/(B31+1)-0.5/1000+G31/2)/H31/2*1000000,0)*2)</f>
        <v>#DIV/0!</v>
      </c>
      <c r="P31" s="28">
        <f t="shared" ref="P31:P57" si="16">M31/C31*100</f>
        <v>-100</v>
      </c>
      <c r="Q31" s="26">
        <f t="shared" ref="Q31:Q57" si="17">(E31-B31)/B31*100</f>
        <v>-100</v>
      </c>
    </row>
    <row r="32" spans="2:17">
      <c r="B32" s="14">
        <v>1</v>
      </c>
      <c r="C32" s="18">
        <f>C31</f>
        <v>400</v>
      </c>
      <c r="D32" s="3">
        <v>12</v>
      </c>
      <c r="E32" s="3"/>
      <c r="F32" s="3"/>
      <c r="G32" s="3"/>
      <c r="H32" s="3"/>
      <c r="I32" s="23">
        <f t="shared" si="9"/>
        <v>5</v>
      </c>
      <c r="J32" s="23">
        <f t="shared" si="10"/>
        <v>5</v>
      </c>
      <c r="K32" s="23">
        <f t="shared" si="11"/>
        <v>0</v>
      </c>
      <c r="L32" s="23">
        <f t="shared" si="12"/>
        <v>-5</v>
      </c>
      <c r="M32" s="3">
        <f t="shared" si="13"/>
        <v>-400</v>
      </c>
      <c r="N32" s="34" t="e">
        <f t="shared" si="14"/>
        <v>#DIV/0!</v>
      </c>
      <c r="O32" s="27" t="e">
        <f t="shared" si="15"/>
        <v>#DIV/0!</v>
      </c>
      <c r="P32" s="28">
        <f t="shared" si="16"/>
        <v>-100</v>
      </c>
      <c r="Q32" s="26">
        <f t="shared" si="17"/>
        <v>-100</v>
      </c>
    </row>
    <row r="33" spans="2:17">
      <c r="B33" s="3">
        <v>1</v>
      </c>
      <c r="C33" s="3">
        <f>C32</f>
        <v>400</v>
      </c>
      <c r="D33" s="3">
        <v>14</v>
      </c>
      <c r="E33" s="3"/>
      <c r="F33" s="3"/>
      <c r="G33" s="3"/>
      <c r="H33" s="3"/>
      <c r="I33" s="23">
        <f t="shared" si="9"/>
        <v>4.2857142857142856</v>
      </c>
      <c r="J33" s="23">
        <f t="shared" si="10"/>
        <v>4.2857142857142856</v>
      </c>
      <c r="K33" s="23">
        <f t="shared" si="11"/>
        <v>0</v>
      </c>
      <c r="L33" s="23">
        <f t="shared" si="12"/>
        <v>-4.2857142857142856</v>
      </c>
      <c r="M33" s="3">
        <f t="shared" si="13"/>
        <v>-400</v>
      </c>
      <c r="N33" s="34" t="e">
        <f t="shared" si="14"/>
        <v>#DIV/0!</v>
      </c>
      <c r="O33" s="27" t="e">
        <f t="shared" si="15"/>
        <v>#DIV/0!</v>
      </c>
      <c r="P33" s="28">
        <f t="shared" si="16"/>
        <v>-100</v>
      </c>
      <c r="Q33" s="26">
        <f t="shared" si="17"/>
        <v>-100</v>
      </c>
    </row>
    <row r="34" spans="2:17">
      <c r="B34" s="7">
        <v>1</v>
      </c>
      <c r="C34" s="7">
        <v>400</v>
      </c>
      <c r="D34" s="7">
        <v>15</v>
      </c>
      <c r="E34" s="7"/>
      <c r="F34" s="7"/>
      <c r="G34" s="7"/>
      <c r="H34" s="7"/>
      <c r="I34" s="23">
        <f t="shared" si="9"/>
        <v>4</v>
      </c>
      <c r="J34" s="23">
        <f t="shared" si="10"/>
        <v>4</v>
      </c>
      <c r="K34" s="23">
        <f t="shared" si="11"/>
        <v>0</v>
      </c>
      <c r="L34" s="23">
        <f t="shared" si="12"/>
        <v>-4</v>
      </c>
      <c r="M34" s="3">
        <f t="shared" si="13"/>
        <v>-400</v>
      </c>
      <c r="N34" s="34" t="e">
        <f t="shared" si="14"/>
        <v>#DIV/0!</v>
      </c>
      <c r="O34" s="27" t="e">
        <f t="shared" si="15"/>
        <v>#DIV/0!</v>
      </c>
      <c r="P34" s="28">
        <f t="shared" si="16"/>
        <v>-100</v>
      </c>
      <c r="Q34" s="26">
        <f t="shared" si="17"/>
        <v>-100</v>
      </c>
    </row>
    <row r="35" spans="2:17">
      <c r="B35" s="3">
        <v>1</v>
      </c>
      <c r="C35" s="3">
        <f>C33</f>
        <v>400</v>
      </c>
      <c r="D35" s="3">
        <v>16</v>
      </c>
      <c r="E35" s="3"/>
      <c r="F35" s="3"/>
      <c r="G35" s="3"/>
      <c r="H35" s="3"/>
      <c r="I35" s="23">
        <f t="shared" si="9"/>
        <v>3.75</v>
      </c>
      <c r="J35" s="23">
        <f t="shared" si="10"/>
        <v>3.75</v>
      </c>
      <c r="K35" s="23">
        <f t="shared" si="11"/>
        <v>0</v>
      </c>
      <c r="L35" s="23">
        <f t="shared" si="12"/>
        <v>-3.75</v>
      </c>
      <c r="M35" s="3">
        <f t="shared" si="13"/>
        <v>-400</v>
      </c>
      <c r="N35" s="34" t="e">
        <f t="shared" si="14"/>
        <v>#DIV/0!</v>
      </c>
      <c r="O35" s="27" t="e">
        <f t="shared" si="15"/>
        <v>#DIV/0!</v>
      </c>
      <c r="P35" s="28">
        <f t="shared" si="16"/>
        <v>-100</v>
      </c>
      <c r="Q35" s="26">
        <f t="shared" si="17"/>
        <v>-100</v>
      </c>
    </row>
    <row r="36" spans="2:17">
      <c r="B36" s="3">
        <v>1</v>
      </c>
      <c r="C36" s="3">
        <v>400</v>
      </c>
      <c r="D36" s="3">
        <v>18</v>
      </c>
      <c r="E36" s="3"/>
      <c r="F36" s="3"/>
      <c r="G36" s="3"/>
      <c r="H36" s="3"/>
      <c r="I36" s="23">
        <f t="shared" si="9"/>
        <v>3.3333333333333335</v>
      </c>
      <c r="J36" s="23">
        <f t="shared" si="10"/>
        <v>3.3333333333333335</v>
      </c>
      <c r="K36" s="23">
        <f t="shared" si="11"/>
        <v>0</v>
      </c>
      <c r="L36" s="23">
        <f t="shared" si="12"/>
        <v>-3.3333333333333335</v>
      </c>
      <c r="M36" s="3">
        <f t="shared" si="13"/>
        <v>-400</v>
      </c>
      <c r="N36" s="34" t="e">
        <f t="shared" si="14"/>
        <v>#DIV/0!</v>
      </c>
      <c r="O36" s="27" t="e">
        <f t="shared" si="15"/>
        <v>#DIV/0!</v>
      </c>
      <c r="P36" s="28">
        <f t="shared" si="16"/>
        <v>-100</v>
      </c>
      <c r="Q36" s="26">
        <f t="shared" si="17"/>
        <v>-100</v>
      </c>
    </row>
    <row r="37" spans="2:17">
      <c r="B37" s="3">
        <v>1</v>
      </c>
      <c r="C37" s="3">
        <f>C35</f>
        <v>400</v>
      </c>
      <c r="D37" s="3">
        <v>20</v>
      </c>
      <c r="E37" s="3"/>
      <c r="F37" s="3"/>
      <c r="G37" s="3"/>
      <c r="H37" s="3"/>
      <c r="I37" s="23">
        <f t="shared" si="9"/>
        <v>3</v>
      </c>
      <c r="J37" s="23">
        <f t="shared" si="10"/>
        <v>3</v>
      </c>
      <c r="K37" s="23">
        <f t="shared" si="11"/>
        <v>0</v>
      </c>
      <c r="L37" s="23">
        <f t="shared" si="12"/>
        <v>-3</v>
      </c>
      <c r="M37" s="3">
        <f t="shared" si="13"/>
        <v>-400</v>
      </c>
      <c r="N37" s="34" t="e">
        <f t="shared" si="14"/>
        <v>#DIV/0!</v>
      </c>
      <c r="O37" s="27" t="e">
        <f t="shared" si="15"/>
        <v>#DIV/0!</v>
      </c>
      <c r="P37" s="28">
        <f t="shared" si="16"/>
        <v>-100</v>
      </c>
      <c r="Q37" s="26">
        <f t="shared" si="17"/>
        <v>-100</v>
      </c>
    </row>
    <row r="38" spans="2:17">
      <c r="B38" s="7">
        <v>1</v>
      </c>
      <c r="C38" s="7">
        <v>400</v>
      </c>
      <c r="D38" s="7">
        <v>25</v>
      </c>
      <c r="E38" s="7"/>
      <c r="F38" s="7"/>
      <c r="G38" s="7"/>
      <c r="H38" s="7"/>
      <c r="I38" s="23">
        <f t="shared" si="9"/>
        <v>2.4</v>
      </c>
      <c r="J38" s="23">
        <f t="shared" si="10"/>
        <v>2.4</v>
      </c>
      <c r="K38" s="23">
        <f t="shared" si="11"/>
        <v>0</v>
      </c>
      <c r="L38" s="23">
        <f t="shared" si="12"/>
        <v>-2.4</v>
      </c>
      <c r="M38" s="3">
        <f t="shared" si="13"/>
        <v>-400</v>
      </c>
      <c r="N38" s="34" t="e">
        <f t="shared" si="14"/>
        <v>#DIV/0!</v>
      </c>
      <c r="O38" s="27" t="e">
        <f t="shared" si="15"/>
        <v>#DIV/0!</v>
      </c>
      <c r="P38" s="28">
        <f t="shared" si="16"/>
        <v>-100</v>
      </c>
      <c r="Q38" s="26">
        <f t="shared" si="17"/>
        <v>-100</v>
      </c>
    </row>
    <row r="39" spans="2:17">
      <c r="B39" s="7">
        <v>1</v>
      </c>
      <c r="C39" s="7">
        <v>400</v>
      </c>
      <c r="D39" s="7">
        <v>30</v>
      </c>
      <c r="E39" s="7"/>
      <c r="F39" s="7"/>
      <c r="G39" s="7"/>
      <c r="H39" s="7"/>
      <c r="I39" s="23">
        <f t="shared" si="9"/>
        <v>2</v>
      </c>
      <c r="J39" s="23">
        <f t="shared" si="10"/>
        <v>2</v>
      </c>
      <c r="K39" s="23">
        <f t="shared" si="11"/>
        <v>0</v>
      </c>
      <c r="L39" s="23">
        <f t="shared" si="12"/>
        <v>-2</v>
      </c>
      <c r="M39" s="3">
        <f t="shared" si="13"/>
        <v>-400</v>
      </c>
      <c r="N39" s="34" t="e">
        <f t="shared" si="14"/>
        <v>#DIV/0!</v>
      </c>
      <c r="O39" s="27" t="e">
        <f t="shared" si="15"/>
        <v>#DIV/0!</v>
      </c>
      <c r="P39" s="28">
        <f t="shared" si="16"/>
        <v>-100</v>
      </c>
      <c r="Q39" s="26">
        <f t="shared" si="17"/>
        <v>-100</v>
      </c>
    </row>
    <row r="40" spans="2:17">
      <c r="B40" s="10">
        <v>2</v>
      </c>
      <c r="C40" s="10">
        <f>C37</f>
        <v>400</v>
      </c>
      <c r="D40" s="10">
        <v>10</v>
      </c>
      <c r="E40" s="10"/>
      <c r="F40" s="10"/>
      <c r="G40" s="10"/>
      <c r="H40" s="10"/>
      <c r="I40" s="24">
        <f t="shared" si="9"/>
        <v>6</v>
      </c>
      <c r="J40" s="24">
        <f t="shared" si="10"/>
        <v>6</v>
      </c>
      <c r="K40" s="24">
        <f t="shared" si="11"/>
        <v>0</v>
      </c>
      <c r="L40" s="24">
        <f t="shared" si="12"/>
        <v>-12</v>
      </c>
      <c r="M40" s="10">
        <f t="shared" si="13"/>
        <v>-400</v>
      </c>
      <c r="N40" s="29" t="e">
        <f t="shared" si="14"/>
        <v>#DIV/0!</v>
      </c>
      <c r="O40" s="30" t="e">
        <f t="shared" si="15"/>
        <v>#DIV/0!</v>
      </c>
      <c r="P40" s="31">
        <f t="shared" si="16"/>
        <v>-100</v>
      </c>
      <c r="Q40" s="29">
        <f t="shared" si="17"/>
        <v>-100</v>
      </c>
    </row>
    <row r="41" spans="2:17">
      <c r="B41" s="10">
        <v>2</v>
      </c>
      <c r="C41" s="10">
        <f>C40</f>
        <v>400</v>
      </c>
      <c r="D41" s="10">
        <v>12</v>
      </c>
      <c r="E41" s="10"/>
      <c r="F41" s="10"/>
      <c r="G41" s="10"/>
      <c r="H41" s="10"/>
      <c r="I41" s="24">
        <f t="shared" si="9"/>
        <v>5</v>
      </c>
      <c r="J41" s="24">
        <f t="shared" si="10"/>
        <v>5</v>
      </c>
      <c r="K41" s="24">
        <f t="shared" si="11"/>
        <v>0</v>
      </c>
      <c r="L41" s="24">
        <f t="shared" si="12"/>
        <v>-10</v>
      </c>
      <c r="M41" s="10">
        <f t="shared" si="13"/>
        <v>-400</v>
      </c>
      <c r="N41" s="29" t="e">
        <f t="shared" si="14"/>
        <v>#DIV/0!</v>
      </c>
      <c r="O41" s="30" t="e">
        <f t="shared" si="15"/>
        <v>#DIV/0!</v>
      </c>
      <c r="P41" s="31">
        <f t="shared" si="16"/>
        <v>-100</v>
      </c>
      <c r="Q41" s="29">
        <f t="shared" si="17"/>
        <v>-100</v>
      </c>
    </row>
    <row r="42" spans="2:17">
      <c r="B42" s="10">
        <v>2</v>
      </c>
      <c r="C42" s="10">
        <f>C41</f>
        <v>400</v>
      </c>
      <c r="D42" s="10">
        <v>14</v>
      </c>
      <c r="E42" s="10"/>
      <c r="F42" s="10"/>
      <c r="G42" s="10"/>
      <c r="H42" s="10"/>
      <c r="I42" s="24">
        <f t="shared" si="9"/>
        <v>4.2857142857142856</v>
      </c>
      <c r="J42" s="24">
        <f t="shared" si="10"/>
        <v>4.2857142857142856</v>
      </c>
      <c r="K42" s="24">
        <f t="shared" si="11"/>
        <v>0</v>
      </c>
      <c r="L42" s="24">
        <f t="shared" si="12"/>
        <v>-8.5714285714285712</v>
      </c>
      <c r="M42" s="10">
        <f t="shared" si="13"/>
        <v>-400</v>
      </c>
      <c r="N42" s="29" t="e">
        <f t="shared" si="14"/>
        <v>#DIV/0!</v>
      </c>
      <c r="O42" s="30" t="e">
        <f t="shared" si="15"/>
        <v>#DIV/0!</v>
      </c>
      <c r="P42" s="31">
        <f t="shared" si="16"/>
        <v>-100</v>
      </c>
      <c r="Q42" s="29">
        <f t="shared" si="17"/>
        <v>-100</v>
      </c>
    </row>
    <row r="43" spans="2:17">
      <c r="B43" s="11">
        <v>2</v>
      </c>
      <c r="C43" s="11">
        <v>400</v>
      </c>
      <c r="D43" s="11">
        <v>15</v>
      </c>
      <c r="E43" s="11"/>
      <c r="F43" s="11"/>
      <c r="G43" s="11"/>
      <c r="H43" s="11"/>
      <c r="I43" s="24">
        <f t="shared" si="9"/>
        <v>4</v>
      </c>
      <c r="J43" s="24">
        <f t="shared" si="10"/>
        <v>4</v>
      </c>
      <c r="K43" s="24">
        <f t="shared" si="11"/>
        <v>0</v>
      </c>
      <c r="L43" s="24">
        <f t="shared" si="12"/>
        <v>-8</v>
      </c>
      <c r="M43" s="10">
        <f t="shared" si="13"/>
        <v>-400</v>
      </c>
      <c r="N43" s="29" t="e">
        <f t="shared" si="14"/>
        <v>#DIV/0!</v>
      </c>
      <c r="O43" s="30" t="e">
        <f t="shared" si="15"/>
        <v>#DIV/0!</v>
      </c>
      <c r="P43" s="31">
        <f t="shared" si="16"/>
        <v>-100</v>
      </c>
      <c r="Q43" s="29">
        <f t="shared" si="17"/>
        <v>-100</v>
      </c>
    </row>
    <row r="44" spans="2:17">
      <c r="B44" s="10">
        <v>2</v>
      </c>
      <c r="C44" s="10">
        <f>C42</f>
        <v>400</v>
      </c>
      <c r="D44" s="10">
        <v>16</v>
      </c>
      <c r="E44" s="10"/>
      <c r="F44" s="10"/>
      <c r="G44" s="10"/>
      <c r="H44" s="10"/>
      <c r="I44" s="24">
        <f t="shared" si="9"/>
        <v>3.75</v>
      </c>
      <c r="J44" s="24">
        <f t="shared" si="10"/>
        <v>3.75</v>
      </c>
      <c r="K44" s="24">
        <f t="shared" si="11"/>
        <v>0</v>
      </c>
      <c r="L44" s="24">
        <f t="shared" si="12"/>
        <v>-7.5</v>
      </c>
      <c r="M44" s="10">
        <f t="shared" si="13"/>
        <v>-400</v>
      </c>
      <c r="N44" s="29" t="e">
        <f t="shared" si="14"/>
        <v>#DIV/0!</v>
      </c>
      <c r="O44" s="30" t="e">
        <f t="shared" si="15"/>
        <v>#DIV/0!</v>
      </c>
      <c r="P44" s="31">
        <f t="shared" si="16"/>
        <v>-100</v>
      </c>
      <c r="Q44" s="29">
        <f t="shared" si="17"/>
        <v>-100</v>
      </c>
    </row>
    <row r="45" spans="2:17">
      <c r="B45" s="10">
        <v>2</v>
      </c>
      <c r="C45" s="10">
        <v>400</v>
      </c>
      <c r="D45" s="10">
        <v>18</v>
      </c>
      <c r="E45" s="10"/>
      <c r="F45" s="10"/>
      <c r="G45" s="10"/>
      <c r="H45" s="10"/>
      <c r="I45" s="24">
        <f t="shared" si="9"/>
        <v>3.3333333333333335</v>
      </c>
      <c r="J45" s="24">
        <f t="shared" si="10"/>
        <v>3.3333333333333335</v>
      </c>
      <c r="K45" s="24">
        <f t="shared" si="11"/>
        <v>0</v>
      </c>
      <c r="L45" s="24">
        <f t="shared" si="12"/>
        <v>-6.666666666666667</v>
      </c>
      <c r="M45" s="10">
        <f t="shared" si="13"/>
        <v>-400</v>
      </c>
      <c r="N45" s="29" t="e">
        <f t="shared" si="14"/>
        <v>#DIV/0!</v>
      </c>
      <c r="O45" s="30" t="e">
        <f t="shared" si="15"/>
        <v>#DIV/0!</v>
      </c>
      <c r="P45" s="31">
        <f t="shared" si="16"/>
        <v>-100</v>
      </c>
      <c r="Q45" s="29">
        <f t="shared" si="17"/>
        <v>-100</v>
      </c>
    </row>
    <row r="46" spans="2:17">
      <c r="B46" s="19">
        <v>2</v>
      </c>
      <c r="C46" s="10">
        <f>C44</f>
        <v>400</v>
      </c>
      <c r="D46" s="10">
        <v>20</v>
      </c>
      <c r="E46" s="10"/>
      <c r="F46" s="10"/>
      <c r="G46" s="10"/>
      <c r="H46" s="10"/>
      <c r="I46" s="24">
        <f t="shared" si="9"/>
        <v>3</v>
      </c>
      <c r="J46" s="24">
        <f t="shared" si="10"/>
        <v>3</v>
      </c>
      <c r="K46" s="24">
        <f t="shared" si="11"/>
        <v>0</v>
      </c>
      <c r="L46" s="24">
        <f t="shared" si="12"/>
        <v>-6</v>
      </c>
      <c r="M46" s="10">
        <f t="shared" si="13"/>
        <v>-400</v>
      </c>
      <c r="N46" s="29" t="e">
        <f t="shared" si="14"/>
        <v>#DIV/0!</v>
      </c>
      <c r="O46" s="30" t="e">
        <f t="shared" si="15"/>
        <v>#DIV/0!</v>
      </c>
      <c r="P46" s="31">
        <f t="shared" si="16"/>
        <v>-100</v>
      </c>
      <c r="Q46" s="29">
        <f t="shared" si="17"/>
        <v>-100</v>
      </c>
    </row>
    <row r="47" spans="2:17">
      <c r="B47" s="11">
        <v>2</v>
      </c>
      <c r="C47" s="11">
        <v>400</v>
      </c>
      <c r="D47" s="11">
        <v>25</v>
      </c>
      <c r="E47" s="11"/>
      <c r="F47" s="11"/>
      <c r="G47" s="11"/>
      <c r="H47" s="11"/>
      <c r="I47" s="24">
        <f t="shared" si="9"/>
        <v>2.4</v>
      </c>
      <c r="J47" s="24">
        <f t="shared" si="10"/>
        <v>2.4</v>
      </c>
      <c r="K47" s="24">
        <f t="shared" si="11"/>
        <v>0</v>
      </c>
      <c r="L47" s="24">
        <f t="shared" si="12"/>
        <v>-4.8</v>
      </c>
      <c r="M47" s="10">
        <f t="shared" si="13"/>
        <v>-400</v>
      </c>
      <c r="N47" s="29" t="e">
        <f t="shared" si="14"/>
        <v>#DIV/0!</v>
      </c>
      <c r="O47" s="30" t="e">
        <f t="shared" si="15"/>
        <v>#DIV/0!</v>
      </c>
      <c r="P47" s="31">
        <f t="shared" si="16"/>
        <v>-100</v>
      </c>
      <c r="Q47" s="29">
        <f t="shared" si="17"/>
        <v>-100</v>
      </c>
    </row>
    <row r="48" spans="2:17">
      <c r="B48" s="11">
        <v>2</v>
      </c>
      <c r="C48" s="11">
        <v>400</v>
      </c>
      <c r="D48" s="11">
        <v>30</v>
      </c>
      <c r="E48" s="11"/>
      <c r="F48" s="11"/>
      <c r="G48" s="11"/>
      <c r="H48" s="11"/>
      <c r="I48" s="24">
        <f t="shared" si="9"/>
        <v>2</v>
      </c>
      <c r="J48" s="24">
        <f t="shared" si="10"/>
        <v>2</v>
      </c>
      <c r="K48" s="24">
        <f t="shared" si="11"/>
        <v>0</v>
      </c>
      <c r="L48" s="24">
        <f t="shared" si="12"/>
        <v>-4</v>
      </c>
      <c r="M48" s="10">
        <f t="shared" si="13"/>
        <v>-400</v>
      </c>
      <c r="N48" s="29" t="e">
        <f t="shared" si="14"/>
        <v>#DIV/0!</v>
      </c>
      <c r="O48" s="30" t="e">
        <f t="shared" si="15"/>
        <v>#DIV/0!</v>
      </c>
      <c r="P48" s="31">
        <f t="shared" si="16"/>
        <v>-100</v>
      </c>
      <c r="Q48" s="29">
        <f t="shared" si="17"/>
        <v>-100</v>
      </c>
    </row>
    <row r="49" spans="1:17">
      <c r="B49" s="3">
        <v>3</v>
      </c>
      <c r="C49" s="3">
        <f>C46</f>
        <v>400</v>
      </c>
      <c r="D49" s="3">
        <v>10</v>
      </c>
      <c r="E49" s="3"/>
      <c r="F49" s="3"/>
      <c r="G49" s="3"/>
      <c r="H49" s="3"/>
      <c r="I49" s="23">
        <f t="shared" si="9"/>
        <v>6</v>
      </c>
      <c r="J49" s="23">
        <f t="shared" si="10"/>
        <v>6</v>
      </c>
      <c r="K49" s="23">
        <f t="shared" si="11"/>
        <v>0</v>
      </c>
      <c r="L49" s="23">
        <f t="shared" si="12"/>
        <v>-18</v>
      </c>
      <c r="M49" s="3">
        <f t="shared" si="13"/>
        <v>-400</v>
      </c>
      <c r="N49" s="34" t="e">
        <f t="shared" si="14"/>
        <v>#DIV/0!</v>
      </c>
      <c r="O49" s="27" t="e">
        <f t="shared" si="15"/>
        <v>#DIV/0!</v>
      </c>
      <c r="P49" s="28">
        <f t="shared" si="16"/>
        <v>-100</v>
      </c>
      <c r="Q49" s="26">
        <f t="shared" si="17"/>
        <v>-100</v>
      </c>
    </row>
    <row r="50" spans="1:17">
      <c r="B50" s="3">
        <v>3</v>
      </c>
      <c r="C50" s="3">
        <f>C49</f>
        <v>400</v>
      </c>
      <c r="D50" s="3">
        <v>12</v>
      </c>
      <c r="E50" s="3"/>
      <c r="F50" s="3"/>
      <c r="G50" s="3"/>
      <c r="H50" s="3"/>
      <c r="I50" s="23">
        <f t="shared" si="9"/>
        <v>5</v>
      </c>
      <c r="J50" s="23">
        <f t="shared" si="10"/>
        <v>5</v>
      </c>
      <c r="K50" s="23">
        <f t="shared" si="11"/>
        <v>0</v>
      </c>
      <c r="L50" s="23">
        <f t="shared" si="12"/>
        <v>-15</v>
      </c>
      <c r="M50" s="3">
        <f t="shared" si="13"/>
        <v>-400</v>
      </c>
      <c r="N50" s="34" t="e">
        <f t="shared" si="14"/>
        <v>#DIV/0!</v>
      </c>
      <c r="O50" s="27" t="e">
        <f t="shared" si="15"/>
        <v>#DIV/0!</v>
      </c>
      <c r="P50" s="28">
        <f t="shared" si="16"/>
        <v>-100</v>
      </c>
      <c r="Q50" s="26">
        <f t="shared" si="17"/>
        <v>-100</v>
      </c>
    </row>
    <row r="51" spans="1:17">
      <c r="B51" s="14">
        <v>3</v>
      </c>
      <c r="C51" s="3">
        <f>C50</f>
        <v>400</v>
      </c>
      <c r="D51" s="3">
        <v>14</v>
      </c>
      <c r="E51" s="3"/>
      <c r="F51" s="3"/>
      <c r="G51" s="3"/>
      <c r="H51" s="3"/>
      <c r="I51" s="23">
        <f t="shared" si="9"/>
        <v>4.2857142857142856</v>
      </c>
      <c r="J51" s="23">
        <f t="shared" si="10"/>
        <v>4.2857142857142856</v>
      </c>
      <c r="K51" s="23">
        <f t="shared" si="11"/>
        <v>0</v>
      </c>
      <c r="L51" s="23">
        <f t="shared" si="12"/>
        <v>-12.857142857142858</v>
      </c>
      <c r="M51" s="3">
        <f t="shared" si="13"/>
        <v>-400</v>
      </c>
      <c r="N51" s="34" t="e">
        <f t="shared" si="14"/>
        <v>#DIV/0!</v>
      </c>
      <c r="O51" s="27" t="e">
        <f t="shared" si="15"/>
        <v>#DIV/0!</v>
      </c>
      <c r="P51" s="28">
        <f t="shared" si="16"/>
        <v>-100</v>
      </c>
      <c r="Q51" s="26">
        <f t="shared" si="17"/>
        <v>-100</v>
      </c>
    </row>
    <row r="52" spans="1:17">
      <c r="B52" s="7">
        <v>3</v>
      </c>
      <c r="C52" s="7">
        <v>400</v>
      </c>
      <c r="D52" s="7">
        <v>15</v>
      </c>
      <c r="E52" s="7"/>
      <c r="F52" s="7"/>
      <c r="G52" s="7"/>
      <c r="H52" s="7"/>
      <c r="I52" s="23">
        <f t="shared" si="9"/>
        <v>4</v>
      </c>
      <c r="J52" s="23">
        <f t="shared" si="10"/>
        <v>4</v>
      </c>
      <c r="K52" s="23">
        <f t="shared" si="11"/>
        <v>0</v>
      </c>
      <c r="L52" s="23">
        <f t="shared" si="12"/>
        <v>-12</v>
      </c>
      <c r="M52" s="3">
        <f t="shared" si="13"/>
        <v>-400</v>
      </c>
      <c r="N52" s="34" t="e">
        <f t="shared" si="14"/>
        <v>#DIV/0!</v>
      </c>
      <c r="O52" s="27" t="e">
        <f t="shared" si="15"/>
        <v>#DIV/0!</v>
      </c>
      <c r="P52" s="28">
        <f t="shared" si="16"/>
        <v>-100</v>
      </c>
      <c r="Q52" s="26">
        <f t="shared" si="17"/>
        <v>-100</v>
      </c>
    </row>
    <row r="53" spans="1:17">
      <c r="B53" s="3">
        <v>3</v>
      </c>
      <c r="C53" s="3">
        <f>C51</f>
        <v>400</v>
      </c>
      <c r="D53" s="3">
        <v>16</v>
      </c>
      <c r="E53" s="3"/>
      <c r="F53" s="3"/>
      <c r="G53" s="3"/>
      <c r="H53" s="3"/>
      <c r="I53" s="23">
        <f t="shared" si="9"/>
        <v>3.75</v>
      </c>
      <c r="J53" s="23">
        <f t="shared" si="10"/>
        <v>3.75</v>
      </c>
      <c r="K53" s="23">
        <f t="shared" si="11"/>
        <v>0</v>
      </c>
      <c r="L53" s="23">
        <f t="shared" si="12"/>
        <v>-11.25</v>
      </c>
      <c r="M53" s="3">
        <f t="shared" si="13"/>
        <v>-400</v>
      </c>
      <c r="N53" s="34" t="e">
        <f t="shared" si="14"/>
        <v>#DIV/0!</v>
      </c>
      <c r="O53" s="27" t="e">
        <f t="shared" si="15"/>
        <v>#DIV/0!</v>
      </c>
      <c r="P53" s="28">
        <f t="shared" si="16"/>
        <v>-100</v>
      </c>
      <c r="Q53" s="26">
        <f t="shared" si="17"/>
        <v>-100</v>
      </c>
    </row>
    <row r="54" spans="1:17">
      <c r="B54" s="3">
        <v>3</v>
      </c>
      <c r="C54" s="3">
        <v>400</v>
      </c>
      <c r="D54" s="3">
        <v>18</v>
      </c>
      <c r="E54" s="3"/>
      <c r="F54" s="3"/>
      <c r="G54" s="3"/>
      <c r="H54" s="3"/>
      <c r="I54" s="23">
        <f t="shared" si="9"/>
        <v>3.3333333333333335</v>
      </c>
      <c r="J54" s="23">
        <f t="shared" si="10"/>
        <v>3.3333333333333335</v>
      </c>
      <c r="K54" s="23">
        <f t="shared" si="11"/>
        <v>0</v>
      </c>
      <c r="L54" s="23">
        <f t="shared" si="12"/>
        <v>-10</v>
      </c>
      <c r="M54" s="3">
        <f t="shared" si="13"/>
        <v>-400</v>
      </c>
      <c r="N54" s="34" t="e">
        <f t="shared" si="14"/>
        <v>#DIV/0!</v>
      </c>
      <c r="O54" s="27" t="e">
        <f t="shared" si="15"/>
        <v>#DIV/0!</v>
      </c>
      <c r="P54" s="28">
        <f t="shared" si="16"/>
        <v>-100</v>
      </c>
      <c r="Q54" s="26">
        <f t="shared" si="17"/>
        <v>-100</v>
      </c>
    </row>
    <row r="55" spans="1:17">
      <c r="B55" s="3">
        <v>3</v>
      </c>
      <c r="C55" s="3">
        <f>C53</f>
        <v>400</v>
      </c>
      <c r="D55" s="3">
        <v>20</v>
      </c>
      <c r="E55" s="3"/>
      <c r="F55" s="3"/>
      <c r="G55" s="3"/>
      <c r="H55" s="3"/>
      <c r="I55" s="23">
        <f t="shared" si="9"/>
        <v>3</v>
      </c>
      <c r="J55" s="23">
        <f t="shared" si="10"/>
        <v>3</v>
      </c>
      <c r="K55" s="23">
        <f t="shared" si="11"/>
        <v>0</v>
      </c>
      <c r="L55" s="23">
        <f t="shared" si="12"/>
        <v>-9</v>
      </c>
      <c r="M55" s="3">
        <f t="shared" si="13"/>
        <v>-400</v>
      </c>
      <c r="N55" s="34" t="e">
        <f t="shared" si="14"/>
        <v>#DIV/0!</v>
      </c>
      <c r="O55" s="27" t="e">
        <f t="shared" si="15"/>
        <v>#DIV/0!</v>
      </c>
      <c r="P55" s="28">
        <f t="shared" si="16"/>
        <v>-100</v>
      </c>
      <c r="Q55" s="26">
        <f t="shared" si="17"/>
        <v>-100</v>
      </c>
    </row>
    <row r="56" spans="1:17">
      <c r="B56" s="7">
        <v>3</v>
      </c>
      <c r="C56" s="7">
        <v>400</v>
      </c>
      <c r="D56" s="7">
        <v>25</v>
      </c>
      <c r="E56" s="7"/>
      <c r="F56" s="7"/>
      <c r="G56" s="7"/>
      <c r="H56" s="7"/>
      <c r="I56" s="23">
        <f t="shared" si="9"/>
        <v>2.4</v>
      </c>
      <c r="J56" s="23">
        <f t="shared" si="10"/>
        <v>2.4</v>
      </c>
      <c r="K56" s="23">
        <f t="shared" si="11"/>
        <v>0</v>
      </c>
      <c r="L56" s="23">
        <f t="shared" si="12"/>
        <v>-7.1999999999999993</v>
      </c>
      <c r="M56" s="3">
        <f t="shared" si="13"/>
        <v>-400</v>
      </c>
      <c r="N56" s="34" t="e">
        <f t="shared" si="14"/>
        <v>#DIV/0!</v>
      </c>
      <c r="O56" s="27" t="e">
        <f t="shared" si="15"/>
        <v>#DIV/0!</v>
      </c>
      <c r="P56" s="28">
        <f t="shared" si="16"/>
        <v>-100</v>
      </c>
      <c r="Q56" s="26">
        <f t="shared" si="17"/>
        <v>-100</v>
      </c>
    </row>
    <row r="57" spans="1:17">
      <c r="A57" s="20"/>
      <c r="B57" s="21">
        <v>3</v>
      </c>
      <c r="C57" s="21">
        <v>400</v>
      </c>
      <c r="D57" s="21">
        <v>30</v>
      </c>
      <c r="E57" s="21"/>
      <c r="F57" s="21"/>
      <c r="G57" s="21"/>
      <c r="H57" s="21"/>
      <c r="I57" s="23">
        <f t="shared" si="9"/>
        <v>2</v>
      </c>
      <c r="J57" s="23">
        <f t="shared" si="10"/>
        <v>2</v>
      </c>
      <c r="K57" s="23">
        <f t="shared" si="11"/>
        <v>0</v>
      </c>
      <c r="L57" s="23">
        <f t="shared" si="12"/>
        <v>-6</v>
      </c>
      <c r="M57" s="3">
        <f t="shared" si="13"/>
        <v>-400</v>
      </c>
      <c r="N57" s="34" t="e">
        <f t="shared" si="14"/>
        <v>#DIV/0!</v>
      </c>
      <c r="O57" s="27" t="e">
        <f t="shared" si="15"/>
        <v>#DIV/0!</v>
      </c>
      <c r="P57" s="28">
        <f t="shared" si="16"/>
        <v>-100</v>
      </c>
      <c r="Q57" s="26">
        <f t="shared" si="17"/>
        <v>-100</v>
      </c>
    </row>
    <row r="58" spans="1:17" ht="9.9499999999999993" customHeight="1">
      <c r="A58" s="2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32"/>
      <c r="O58" s="33"/>
      <c r="P58" s="17"/>
      <c r="Q58" s="17"/>
    </row>
    <row r="59" spans="1:17">
      <c r="A59" s="20"/>
      <c r="B59" s="3">
        <v>1</v>
      </c>
      <c r="C59" s="3">
        <v>500</v>
      </c>
      <c r="D59" s="3">
        <v>10</v>
      </c>
      <c r="E59" s="3"/>
      <c r="F59" s="3"/>
      <c r="G59" s="3"/>
      <c r="H59" s="3"/>
      <c r="I59" s="23">
        <f t="shared" ref="I59:I85" si="18">60/D59</f>
        <v>6</v>
      </c>
      <c r="J59" s="23">
        <f t="shared" ref="J59:J85" si="19">I59/(1+E59)</f>
        <v>6</v>
      </c>
      <c r="K59" s="23">
        <f t="shared" ref="K59:K85" si="20">J59*E59</f>
        <v>0</v>
      </c>
      <c r="L59" s="23">
        <f t="shared" ref="L59:L85" si="21">K59-J59*B59</f>
        <v>-6</v>
      </c>
      <c r="M59" s="3">
        <f t="shared" ref="M59:M85" si="22">F59-C59</f>
        <v>-500</v>
      </c>
      <c r="N59" s="26" t="e">
        <f t="shared" ref="N59:N85" si="23">O59/800*60</f>
        <v>#DIV/0!</v>
      </c>
      <c r="O59" s="27" t="e">
        <f t="shared" ref="O59:O85" si="24">1000000/(ROUND((I59/(B59+1)-0.5/1000+G59/2)/H59/2*1000000,0)*2)</f>
        <v>#DIV/0!</v>
      </c>
      <c r="P59" s="28">
        <f t="shared" ref="P59:P85" si="25">M59/C59*100</f>
        <v>-100</v>
      </c>
      <c r="Q59" s="26">
        <f t="shared" ref="Q59:Q85" si="26">(E59-B59)/B59*100</f>
        <v>-100</v>
      </c>
    </row>
    <row r="60" spans="1:17">
      <c r="A60" s="20"/>
      <c r="B60" s="14">
        <v>1</v>
      </c>
      <c r="C60" s="3">
        <f>C59</f>
        <v>500</v>
      </c>
      <c r="D60" s="3">
        <v>12</v>
      </c>
      <c r="E60" s="3"/>
      <c r="F60" s="3"/>
      <c r="G60" s="3"/>
      <c r="H60" s="3"/>
      <c r="I60" s="23">
        <f t="shared" si="18"/>
        <v>5</v>
      </c>
      <c r="J60" s="23">
        <f t="shared" si="19"/>
        <v>5</v>
      </c>
      <c r="K60" s="23">
        <f t="shared" si="20"/>
        <v>0</v>
      </c>
      <c r="L60" s="23">
        <f t="shared" si="21"/>
        <v>-5</v>
      </c>
      <c r="M60" s="3">
        <f t="shared" si="22"/>
        <v>-500</v>
      </c>
      <c r="N60" s="26" t="e">
        <f t="shared" si="23"/>
        <v>#DIV/0!</v>
      </c>
      <c r="O60" s="27" t="e">
        <f t="shared" si="24"/>
        <v>#DIV/0!</v>
      </c>
      <c r="P60" s="28">
        <f t="shared" si="25"/>
        <v>-100</v>
      </c>
      <c r="Q60" s="26">
        <f t="shared" si="26"/>
        <v>-100</v>
      </c>
    </row>
    <row r="61" spans="1:17">
      <c r="A61" s="20"/>
      <c r="B61" s="3">
        <v>1</v>
      </c>
      <c r="C61" s="3">
        <f>C60</f>
        <v>500</v>
      </c>
      <c r="D61" s="3">
        <v>14</v>
      </c>
      <c r="E61" s="3"/>
      <c r="F61" s="3"/>
      <c r="G61" s="3"/>
      <c r="H61" s="3"/>
      <c r="I61" s="23">
        <f t="shared" si="18"/>
        <v>4.2857142857142856</v>
      </c>
      <c r="J61" s="23">
        <f t="shared" si="19"/>
        <v>4.2857142857142856</v>
      </c>
      <c r="K61" s="23">
        <f t="shared" si="20"/>
        <v>0</v>
      </c>
      <c r="L61" s="23">
        <f t="shared" si="21"/>
        <v>-4.2857142857142856</v>
      </c>
      <c r="M61" s="3">
        <f t="shared" si="22"/>
        <v>-500</v>
      </c>
      <c r="N61" s="26" t="e">
        <f t="shared" si="23"/>
        <v>#DIV/0!</v>
      </c>
      <c r="O61" s="27" t="e">
        <f t="shared" si="24"/>
        <v>#DIV/0!</v>
      </c>
      <c r="P61" s="28">
        <f t="shared" si="25"/>
        <v>-100</v>
      </c>
      <c r="Q61" s="26">
        <f t="shared" si="26"/>
        <v>-100</v>
      </c>
    </row>
    <row r="62" spans="1:17">
      <c r="A62" s="20"/>
      <c r="B62" s="8">
        <v>1</v>
      </c>
      <c r="C62" s="8">
        <v>500</v>
      </c>
      <c r="D62" s="8">
        <v>15</v>
      </c>
      <c r="E62" s="8"/>
      <c r="F62" s="8"/>
      <c r="G62" s="8"/>
      <c r="H62" s="8"/>
      <c r="I62" s="23">
        <f t="shared" si="18"/>
        <v>4</v>
      </c>
      <c r="J62" s="23">
        <f t="shared" si="19"/>
        <v>4</v>
      </c>
      <c r="K62" s="23">
        <f t="shared" si="20"/>
        <v>0</v>
      </c>
      <c r="L62" s="23">
        <f t="shared" si="21"/>
        <v>-4</v>
      </c>
      <c r="M62" s="3">
        <f t="shared" si="22"/>
        <v>-500</v>
      </c>
      <c r="N62" s="26" t="e">
        <f t="shared" si="23"/>
        <v>#DIV/0!</v>
      </c>
      <c r="O62" s="27" t="e">
        <f t="shared" si="24"/>
        <v>#DIV/0!</v>
      </c>
      <c r="P62" s="28">
        <f t="shared" si="25"/>
        <v>-100</v>
      </c>
      <c r="Q62" s="26">
        <f t="shared" si="26"/>
        <v>-100</v>
      </c>
    </row>
    <row r="63" spans="1:17">
      <c r="A63" s="20"/>
      <c r="B63" s="3">
        <v>1</v>
      </c>
      <c r="C63" s="3">
        <f>C61</f>
        <v>500</v>
      </c>
      <c r="D63" s="3">
        <v>16</v>
      </c>
      <c r="E63" s="3"/>
      <c r="F63" s="3"/>
      <c r="G63" s="3"/>
      <c r="H63" s="3"/>
      <c r="I63" s="23">
        <f t="shared" si="18"/>
        <v>3.75</v>
      </c>
      <c r="J63" s="23">
        <f t="shared" si="19"/>
        <v>3.75</v>
      </c>
      <c r="K63" s="23">
        <f t="shared" si="20"/>
        <v>0</v>
      </c>
      <c r="L63" s="23">
        <f t="shared" si="21"/>
        <v>-3.75</v>
      </c>
      <c r="M63" s="3">
        <f t="shared" si="22"/>
        <v>-500</v>
      </c>
      <c r="N63" s="26" t="e">
        <f t="shared" si="23"/>
        <v>#DIV/0!</v>
      </c>
      <c r="O63" s="27" t="e">
        <f t="shared" si="24"/>
        <v>#DIV/0!</v>
      </c>
      <c r="P63" s="28">
        <f t="shared" si="25"/>
        <v>-100</v>
      </c>
      <c r="Q63" s="26">
        <f t="shared" si="26"/>
        <v>-100</v>
      </c>
    </row>
    <row r="64" spans="1:17">
      <c r="A64" s="20"/>
      <c r="B64" s="3">
        <v>1</v>
      </c>
      <c r="C64" s="3">
        <v>500</v>
      </c>
      <c r="D64" s="3">
        <v>18</v>
      </c>
      <c r="E64" s="3"/>
      <c r="F64" s="3"/>
      <c r="G64" s="3"/>
      <c r="H64" s="3"/>
      <c r="I64" s="23">
        <f t="shared" si="18"/>
        <v>3.3333333333333335</v>
      </c>
      <c r="J64" s="23">
        <f t="shared" si="19"/>
        <v>3.3333333333333335</v>
      </c>
      <c r="K64" s="23">
        <f t="shared" si="20"/>
        <v>0</v>
      </c>
      <c r="L64" s="23">
        <f t="shared" si="21"/>
        <v>-3.3333333333333335</v>
      </c>
      <c r="M64" s="3">
        <f t="shared" si="22"/>
        <v>-500</v>
      </c>
      <c r="N64" s="26" t="e">
        <f t="shared" si="23"/>
        <v>#DIV/0!</v>
      </c>
      <c r="O64" s="27" t="e">
        <f t="shared" si="24"/>
        <v>#DIV/0!</v>
      </c>
      <c r="P64" s="28">
        <f t="shared" si="25"/>
        <v>-100</v>
      </c>
      <c r="Q64" s="26">
        <f t="shared" si="26"/>
        <v>-100</v>
      </c>
    </row>
    <row r="65" spans="1:17">
      <c r="A65" s="20"/>
      <c r="B65" s="3">
        <v>1</v>
      </c>
      <c r="C65" s="3">
        <f>C63</f>
        <v>500</v>
      </c>
      <c r="D65" s="3">
        <v>20</v>
      </c>
      <c r="E65" s="3"/>
      <c r="F65" s="3"/>
      <c r="G65" s="3"/>
      <c r="H65" s="3"/>
      <c r="I65" s="23">
        <f t="shared" si="18"/>
        <v>3</v>
      </c>
      <c r="J65" s="23">
        <f t="shared" si="19"/>
        <v>3</v>
      </c>
      <c r="K65" s="23">
        <f t="shared" si="20"/>
        <v>0</v>
      </c>
      <c r="L65" s="23">
        <f t="shared" si="21"/>
        <v>-3</v>
      </c>
      <c r="M65" s="3">
        <f t="shared" si="22"/>
        <v>-500</v>
      </c>
      <c r="N65" s="26" t="e">
        <f t="shared" si="23"/>
        <v>#DIV/0!</v>
      </c>
      <c r="O65" s="27" t="e">
        <f t="shared" si="24"/>
        <v>#DIV/0!</v>
      </c>
      <c r="P65" s="28">
        <f t="shared" si="25"/>
        <v>-100</v>
      </c>
      <c r="Q65" s="26">
        <f t="shared" si="26"/>
        <v>-100</v>
      </c>
    </row>
    <row r="66" spans="1:17">
      <c r="A66" s="20"/>
      <c r="B66" s="8">
        <v>1</v>
      </c>
      <c r="C66" s="8">
        <v>500</v>
      </c>
      <c r="D66" s="8">
        <v>25</v>
      </c>
      <c r="E66" s="8"/>
      <c r="F66" s="8"/>
      <c r="G66" s="8"/>
      <c r="H66" s="8"/>
      <c r="I66" s="23">
        <f t="shared" si="18"/>
        <v>2.4</v>
      </c>
      <c r="J66" s="23">
        <f t="shared" si="19"/>
        <v>2.4</v>
      </c>
      <c r="K66" s="23">
        <f t="shared" si="20"/>
        <v>0</v>
      </c>
      <c r="L66" s="23">
        <f t="shared" si="21"/>
        <v>-2.4</v>
      </c>
      <c r="M66" s="3">
        <f t="shared" si="22"/>
        <v>-500</v>
      </c>
      <c r="N66" s="26" t="e">
        <f t="shared" si="23"/>
        <v>#DIV/0!</v>
      </c>
      <c r="O66" s="27" t="e">
        <f t="shared" si="24"/>
        <v>#DIV/0!</v>
      </c>
      <c r="P66" s="28">
        <f t="shared" si="25"/>
        <v>-100</v>
      </c>
      <c r="Q66" s="26">
        <f t="shared" si="26"/>
        <v>-100</v>
      </c>
    </row>
    <row r="67" spans="1:17">
      <c r="A67" s="20"/>
      <c r="B67" s="17">
        <v>1</v>
      </c>
      <c r="C67" s="8">
        <v>500</v>
      </c>
      <c r="D67" s="8">
        <v>30</v>
      </c>
      <c r="E67" s="8"/>
      <c r="F67" s="8"/>
      <c r="G67" s="8"/>
      <c r="H67" s="8"/>
      <c r="I67" s="23">
        <f t="shared" si="18"/>
        <v>2</v>
      </c>
      <c r="J67" s="23">
        <f t="shared" si="19"/>
        <v>2</v>
      </c>
      <c r="K67" s="23">
        <f t="shared" si="20"/>
        <v>0</v>
      </c>
      <c r="L67" s="23">
        <f t="shared" si="21"/>
        <v>-2</v>
      </c>
      <c r="M67" s="3">
        <f t="shared" si="22"/>
        <v>-500</v>
      </c>
      <c r="N67" s="26" t="e">
        <f t="shared" si="23"/>
        <v>#DIV/0!</v>
      </c>
      <c r="O67" s="27" t="e">
        <f t="shared" si="24"/>
        <v>#DIV/0!</v>
      </c>
      <c r="P67" s="28">
        <f t="shared" si="25"/>
        <v>-100</v>
      </c>
      <c r="Q67" s="26">
        <f t="shared" si="26"/>
        <v>-100</v>
      </c>
    </row>
    <row r="68" spans="1:17">
      <c r="A68" s="20"/>
      <c r="B68" s="35">
        <v>2</v>
      </c>
      <c r="C68" s="10">
        <f>C65</f>
        <v>500</v>
      </c>
      <c r="D68" s="10">
        <v>10</v>
      </c>
      <c r="E68" s="10"/>
      <c r="F68" s="10"/>
      <c r="G68" s="10"/>
      <c r="H68" s="10"/>
      <c r="I68" s="24">
        <f t="shared" si="18"/>
        <v>6</v>
      </c>
      <c r="J68" s="24">
        <f t="shared" si="19"/>
        <v>6</v>
      </c>
      <c r="K68" s="24">
        <f t="shared" si="20"/>
        <v>0</v>
      </c>
      <c r="L68" s="24">
        <f t="shared" si="21"/>
        <v>-12</v>
      </c>
      <c r="M68" s="10">
        <f t="shared" si="22"/>
        <v>-500</v>
      </c>
      <c r="N68" s="29" t="e">
        <f t="shared" si="23"/>
        <v>#DIV/0!</v>
      </c>
      <c r="O68" s="30" t="e">
        <f t="shared" si="24"/>
        <v>#DIV/0!</v>
      </c>
      <c r="P68" s="31">
        <f t="shared" si="25"/>
        <v>-100</v>
      </c>
      <c r="Q68" s="29">
        <f t="shared" si="26"/>
        <v>-100</v>
      </c>
    </row>
    <row r="69" spans="1:17">
      <c r="A69" s="20"/>
      <c r="B69" s="10">
        <v>2</v>
      </c>
      <c r="C69" s="10">
        <f>C68</f>
        <v>500</v>
      </c>
      <c r="D69" s="10">
        <v>12</v>
      </c>
      <c r="E69" s="10"/>
      <c r="F69" s="10"/>
      <c r="G69" s="10"/>
      <c r="H69" s="10"/>
      <c r="I69" s="24">
        <f t="shared" si="18"/>
        <v>5</v>
      </c>
      <c r="J69" s="24">
        <f t="shared" si="19"/>
        <v>5</v>
      </c>
      <c r="K69" s="24">
        <f t="shared" si="20"/>
        <v>0</v>
      </c>
      <c r="L69" s="24">
        <f t="shared" si="21"/>
        <v>-10</v>
      </c>
      <c r="M69" s="10">
        <f t="shared" si="22"/>
        <v>-500</v>
      </c>
      <c r="N69" s="29" t="e">
        <f t="shared" si="23"/>
        <v>#DIV/0!</v>
      </c>
      <c r="O69" s="30" t="e">
        <f t="shared" si="24"/>
        <v>#DIV/0!</v>
      </c>
      <c r="P69" s="31">
        <f t="shared" si="25"/>
        <v>-100</v>
      </c>
      <c r="Q69" s="29">
        <f t="shared" si="26"/>
        <v>-100</v>
      </c>
    </row>
    <row r="70" spans="1:17">
      <c r="A70" s="20"/>
      <c r="B70" s="10">
        <v>2</v>
      </c>
      <c r="C70" s="10">
        <f>C69</f>
        <v>500</v>
      </c>
      <c r="D70" s="10">
        <v>14</v>
      </c>
      <c r="E70" s="10"/>
      <c r="F70" s="10"/>
      <c r="G70" s="10"/>
      <c r="H70" s="10"/>
      <c r="I70" s="24">
        <f t="shared" si="18"/>
        <v>4.2857142857142856</v>
      </c>
      <c r="J70" s="24">
        <f t="shared" si="19"/>
        <v>4.2857142857142856</v>
      </c>
      <c r="K70" s="24">
        <f t="shared" si="20"/>
        <v>0</v>
      </c>
      <c r="L70" s="24">
        <f t="shared" si="21"/>
        <v>-8.5714285714285712</v>
      </c>
      <c r="M70" s="10">
        <f t="shared" si="22"/>
        <v>-500</v>
      </c>
      <c r="N70" s="29" t="e">
        <f t="shared" si="23"/>
        <v>#DIV/0!</v>
      </c>
      <c r="O70" s="30" t="e">
        <f t="shared" si="24"/>
        <v>#DIV/0!</v>
      </c>
      <c r="P70" s="31">
        <f t="shared" si="25"/>
        <v>-100</v>
      </c>
      <c r="Q70" s="29">
        <f t="shared" si="26"/>
        <v>-100</v>
      </c>
    </row>
    <row r="71" spans="1:17">
      <c r="A71" s="20"/>
      <c r="B71" s="11">
        <v>2</v>
      </c>
      <c r="C71" s="11">
        <v>500</v>
      </c>
      <c r="D71" s="11">
        <v>15</v>
      </c>
      <c r="E71" s="11"/>
      <c r="F71" s="11"/>
      <c r="G71" s="11"/>
      <c r="H71" s="11"/>
      <c r="I71" s="24">
        <f t="shared" si="18"/>
        <v>4</v>
      </c>
      <c r="J71" s="24">
        <f t="shared" si="19"/>
        <v>4</v>
      </c>
      <c r="K71" s="24">
        <f t="shared" si="20"/>
        <v>0</v>
      </c>
      <c r="L71" s="24">
        <f t="shared" si="21"/>
        <v>-8</v>
      </c>
      <c r="M71" s="10">
        <f t="shared" si="22"/>
        <v>-500</v>
      </c>
      <c r="N71" s="29" t="e">
        <f t="shared" si="23"/>
        <v>#DIV/0!</v>
      </c>
      <c r="O71" s="30" t="e">
        <f t="shared" si="24"/>
        <v>#DIV/0!</v>
      </c>
      <c r="P71" s="31">
        <f t="shared" si="25"/>
        <v>-100</v>
      </c>
      <c r="Q71" s="29">
        <f t="shared" si="26"/>
        <v>-100</v>
      </c>
    </row>
    <row r="72" spans="1:17">
      <c r="A72" s="20"/>
      <c r="B72" s="10">
        <v>2</v>
      </c>
      <c r="C72" s="10">
        <f>C70</f>
        <v>500</v>
      </c>
      <c r="D72" s="10">
        <v>16</v>
      </c>
      <c r="E72" s="10"/>
      <c r="F72" s="10"/>
      <c r="G72" s="10"/>
      <c r="H72" s="10"/>
      <c r="I72" s="24">
        <f t="shared" si="18"/>
        <v>3.75</v>
      </c>
      <c r="J72" s="24">
        <f t="shared" si="19"/>
        <v>3.75</v>
      </c>
      <c r="K72" s="24">
        <f t="shared" si="20"/>
        <v>0</v>
      </c>
      <c r="L72" s="24">
        <f t="shared" si="21"/>
        <v>-7.5</v>
      </c>
      <c r="M72" s="10">
        <f t="shared" si="22"/>
        <v>-500</v>
      </c>
      <c r="N72" s="29" t="e">
        <f t="shared" si="23"/>
        <v>#DIV/0!</v>
      </c>
      <c r="O72" s="30" t="e">
        <f t="shared" si="24"/>
        <v>#DIV/0!</v>
      </c>
      <c r="P72" s="31">
        <f t="shared" si="25"/>
        <v>-100</v>
      </c>
      <c r="Q72" s="29">
        <f t="shared" si="26"/>
        <v>-100</v>
      </c>
    </row>
    <row r="73" spans="1:17">
      <c r="A73" s="20"/>
      <c r="B73" s="10">
        <v>2</v>
      </c>
      <c r="C73" s="10">
        <v>500</v>
      </c>
      <c r="D73" s="10">
        <v>18</v>
      </c>
      <c r="E73" s="10"/>
      <c r="F73" s="10"/>
      <c r="G73" s="10"/>
      <c r="H73" s="10"/>
      <c r="I73" s="24">
        <f t="shared" si="18"/>
        <v>3.3333333333333335</v>
      </c>
      <c r="J73" s="24">
        <f t="shared" si="19"/>
        <v>3.3333333333333335</v>
      </c>
      <c r="K73" s="24">
        <f t="shared" si="20"/>
        <v>0</v>
      </c>
      <c r="L73" s="24">
        <f t="shared" si="21"/>
        <v>-6.666666666666667</v>
      </c>
      <c r="M73" s="10">
        <f t="shared" si="22"/>
        <v>-500</v>
      </c>
      <c r="N73" s="29" t="e">
        <f t="shared" si="23"/>
        <v>#DIV/0!</v>
      </c>
      <c r="O73" s="30" t="e">
        <f t="shared" si="24"/>
        <v>#DIV/0!</v>
      </c>
      <c r="P73" s="31">
        <f t="shared" si="25"/>
        <v>-100</v>
      </c>
      <c r="Q73" s="29">
        <f t="shared" si="26"/>
        <v>-100</v>
      </c>
    </row>
    <row r="74" spans="1:17">
      <c r="A74" s="20"/>
      <c r="B74" s="36">
        <v>2</v>
      </c>
      <c r="C74" s="10">
        <f>C72</f>
        <v>500</v>
      </c>
      <c r="D74" s="10">
        <v>20</v>
      </c>
      <c r="E74" s="10"/>
      <c r="F74" s="10"/>
      <c r="G74" s="10"/>
      <c r="H74" s="10"/>
      <c r="I74" s="24">
        <f t="shared" si="18"/>
        <v>3</v>
      </c>
      <c r="J74" s="24">
        <f t="shared" si="19"/>
        <v>3</v>
      </c>
      <c r="K74" s="24">
        <f t="shared" si="20"/>
        <v>0</v>
      </c>
      <c r="L74" s="24">
        <f t="shared" si="21"/>
        <v>-6</v>
      </c>
      <c r="M74" s="10">
        <f t="shared" si="22"/>
        <v>-500</v>
      </c>
      <c r="N74" s="29" t="e">
        <f t="shared" si="23"/>
        <v>#DIV/0!</v>
      </c>
      <c r="O74" s="30" t="e">
        <f t="shared" si="24"/>
        <v>#DIV/0!</v>
      </c>
      <c r="P74" s="31">
        <f t="shared" si="25"/>
        <v>-100</v>
      </c>
      <c r="Q74" s="29">
        <f t="shared" si="26"/>
        <v>-100</v>
      </c>
    </row>
    <row r="75" spans="1:17">
      <c r="A75" s="20"/>
      <c r="B75" s="11">
        <v>2</v>
      </c>
      <c r="C75" s="11">
        <v>500</v>
      </c>
      <c r="D75" s="11">
        <v>25</v>
      </c>
      <c r="E75" s="11"/>
      <c r="F75" s="11"/>
      <c r="G75" s="11"/>
      <c r="H75" s="11"/>
      <c r="I75" s="24">
        <f t="shared" si="18"/>
        <v>2.4</v>
      </c>
      <c r="J75" s="24">
        <f t="shared" si="19"/>
        <v>2.4</v>
      </c>
      <c r="K75" s="24">
        <f t="shared" si="20"/>
        <v>0</v>
      </c>
      <c r="L75" s="24">
        <f t="shared" si="21"/>
        <v>-4.8</v>
      </c>
      <c r="M75" s="10">
        <f t="shared" si="22"/>
        <v>-500</v>
      </c>
      <c r="N75" s="29" t="e">
        <f t="shared" si="23"/>
        <v>#DIV/0!</v>
      </c>
      <c r="O75" s="30" t="e">
        <f t="shared" si="24"/>
        <v>#DIV/0!</v>
      </c>
      <c r="P75" s="31">
        <f t="shared" si="25"/>
        <v>-100</v>
      </c>
      <c r="Q75" s="29">
        <f t="shared" si="26"/>
        <v>-100</v>
      </c>
    </row>
    <row r="76" spans="1:17">
      <c r="A76" s="20"/>
      <c r="B76" s="11">
        <v>2</v>
      </c>
      <c r="C76" s="11">
        <v>500</v>
      </c>
      <c r="D76" s="11">
        <v>30</v>
      </c>
      <c r="E76" s="11"/>
      <c r="F76" s="11"/>
      <c r="G76" s="11"/>
      <c r="H76" s="11"/>
      <c r="I76" s="24">
        <f t="shared" si="18"/>
        <v>2</v>
      </c>
      <c r="J76" s="24">
        <f t="shared" si="19"/>
        <v>2</v>
      </c>
      <c r="K76" s="24">
        <f t="shared" si="20"/>
        <v>0</v>
      </c>
      <c r="L76" s="24">
        <f t="shared" si="21"/>
        <v>-4</v>
      </c>
      <c r="M76" s="10">
        <f t="shared" si="22"/>
        <v>-500</v>
      </c>
      <c r="N76" s="29" t="e">
        <f t="shared" si="23"/>
        <v>#DIV/0!</v>
      </c>
      <c r="O76" s="30" t="e">
        <f t="shared" si="24"/>
        <v>#DIV/0!</v>
      </c>
      <c r="P76" s="31">
        <f t="shared" si="25"/>
        <v>-100</v>
      </c>
      <c r="Q76" s="29">
        <f t="shared" si="26"/>
        <v>-100</v>
      </c>
    </row>
    <row r="77" spans="1:17">
      <c r="B77" s="37">
        <v>3</v>
      </c>
      <c r="C77" s="3">
        <f>C74</f>
        <v>500</v>
      </c>
      <c r="D77" s="3">
        <v>10</v>
      </c>
      <c r="E77" s="3"/>
      <c r="F77" s="3"/>
      <c r="G77" s="3"/>
      <c r="H77" s="3"/>
      <c r="I77" s="23">
        <f t="shared" si="18"/>
        <v>6</v>
      </c>
      <c r="J77" s="23">
        <f t="shared" si="19"/>
        <v>6</v>
      </c>
      <c r="K77" s="23">
        <f t="shared" si="20"/>
        <v>0</v>
      </c>
      <c r="L77" s="23">
        <f t="shared" si="21"/>
        <v>-18</v>
      </c>
      <c r="M77" s="3">
        <f t="shared" si="22"/>
        <v>-500</v>
      </c>
      <c r="N77" s="26" t="e">
        <f t="shared" si="23"/>
        <v>#DIV/0!</v>
      </c>
      <c r="O77" s="27" t="e">
        <f t="shared" si="24"/>
        <v>#DIV/0!</v>
      </c>
      <c r="P77" s="28">
        <f t="shared" si="25"/>
        <v>-100</v>
      </c>
      <c r="Q77" s="26">
        <f t="shared" si="26"/>
        <v>-100</v>
      </c>
    </row>
    <row r="78" spans="1:17">
      <c r="B78" s="3">
        <v>3</v>
      </c>
      <c r="C78" s="3">
        <f>C77</f>
        <v>500</v>
      </c>
      <c r="D78" s="3">
        <v>12</v>
      </c>
      <c r="E78" s="3"/>
      <c r="F78" s="3"/>
      <c r="G78" s="3"/>
      <c r="H78" s="3"/>
      <c r="I78" s="23">
        <f t="shared" si="18"/>
        <v>5</v>
      </c>
      <c r="J78" s="23">
        <f t="shared" si="19"/>
        <v>5</v>
      </c>
      <c r="K78" s="23">
        <f t="shared" si="20"/>
        <v>0</v>
      </c>
      <c r="L78" s="23">
        <f t="shared" si="21"/>
        <v>-15</v>
      </c>
      <c r="M78" s="3">
        <f t="shared" si="22"/>
        <v>-500</v>
      </c>
      <c r="N78" s="26" t="e">
        <f t="shared" si="23"/>
        <v>#DIV/0!</v>
      </c>
      <c r="O78" s="27" t="e">
        <f t="shared" si="24"/>
        <v>#DIV/0!</v>
      </c>
      <c r="P78" s="28">
        <f t="shared" si="25"/>
        <v>-100</v>
      </c>
      <c r="Q78" s="26">
        <f t="shared" si="26"/>
        <v>-100</v>
      </c>
    </row>
    <row r="79" spans="1:17">
      <c r="B79" s="3">
        <v>3</v>
      </c>
      <c r="C79" s="3">
        <f>C78</f>
        <v>500</v>
      </c>
      <c r="D79" s="3">
        <v>14</v>
      </c>
      <c r="E79" s="3"/>
      <c r="F79" s="3"/>
      <c r="G79" s="3"/>
      <c r="H79" s="3"/>
      <c r="I79" s="23">
        <f t="shared" si="18"/>
        <v>4.2857142857142856</v>
      </c>
      <c r="J79" s="23">
        <f t="shared" si="19"/>
        <v>4.2857142857142856</v>
      </c>
      <c r="K79" s="23">
        <f t="shared" si="20"/>
        <v>0</v>
      </c>
      <c r="L79" s="23">
        <f t="shared" si="21"/>
        <v>-12.857142857142858</v>
      </c>
      <c r="M79" s="3">
        <f t="shared" si="22"/>
        <v>-500</v>
      </c>
      <c r="N79" s="26" t="e">
        <f t="shared" si="23"/>
        <v>#DIV/0!</v>
      </c>
      <c r="O79" s="27" t="e">
        <f t="shared" si="24"/>
        <v>#DIV/0!</v>
      </c>
      <c r="P79" s="28">
        <f t="shared" si="25"/>
        <v>-100</v>
      </c>
      <c r="Q79" s="26">
        <f t="shared" si="26"/>
        <v>-100</v>
      </c>
    </row>
    <row r="80" spans="1:17">
      <c r="B80" s="8">
        <v>3</v>
      </c>
      <c r="C80" s="8">
        <v>500</v>
      </c>
      <c r="D80" s="8">
        <v>15</v>
      </c>
      <c r="E80" s="8"/>
      <c r="F80" s="8"/>
      <c r="G80" s="8"/>
      <c r="H80" s="8"/>
      <c r="I80" s="23">
        <f t="shared" si="18"/>
        <v>4</v>
      </c>
      <c r="J80" s="23">
        <f t="shared" si="19"/>
        <v>4</v>
      </c>
      <c r="K80" s="23">
        <f t="shared" si="20"/>
        <v>0</v>
      </c>
      <c r="L80" s="23">
        <f t="shared" si="21"/>
        <v>-12</v>
      </c>
      <c r="M80" s="3">
        <f t="shared" si="22"/>
        <v>-500</v>
      </c>
      <c r="N80" s="26" t="e">
        <f t="shared" si="23"/>
        <v>#DIV/0!</v>
      </c>
      <c r="O80" s="27" t="e">
        <f t="shared" si="24"/>
        <v>#DIV/0!</v>
      </c>
      <c r="P80" s="28">
        <f t="shared" si="25"/>
        <v>-100</v>
      </c>
      <c r="Q80" s="26">
        <f t="shared" si="26"/>
        <v>-100</v>
      </c>
    </row>
    <row r="81" spans="1:17">
      <c r="B81" s="3">
        <v>3</v>
      </c>
      <c r="C81" s="3">
        <f>C79</f>
        <v>500</v>
      </c>
      <c r="D81" s="3">
        <v>16</v>
      </c>
      <c r="E81" s="3"/>
      <c r="F81" s="3"/>
      <c r="G81" s="3"/>
      <c r="H81" s="3"/>
      <c r="I81" s="23">
        <f t="shared" si="18"/>
        <v>3.75</v>
      </c>
      <c r="J81" s="23">
        <f t="shared" si="19"/>
        <v>3.75</v>
      </c>
      <c r="K81" s="23">
        <f t="shared" si="20"/>
        <v>0</v>
      </c>
      <c r="L81" s="23">
        <f t="shared" si="21"/>
        <v>-11.25</v>
      </c>
      <c r="M81" s="3">
        <f t="shared" si="22"/>
        <v>-500</v>
      </c>
      <c r="N81" s="26" t="e">
        <f t="shared" si="23"/>
        <v>#DIV/0!</v>
      </c>
      <c r="O81" s="27" t="e">
        <f t="shared" si="24"/>
        <v>#DIV/0!</v>
      </c>
      <c r="P81" s="28">
        <f t="shared" si="25"/>
        <v>-100</v>
      </c>
      <c r="Q81" s="26">
        <f t="shared" si="26"/>
        <v>-100</v>
      </c>
    </row>
    <row r="82" spans="1:17">
      <c r="B82" s="3">
        <v>3</v>
      </c>
      <c r="C82" s="3">
        <v>500</v>
      </c>
      <c r="D82" s="3">
        <v>18</v>
      </c>
      <c r="E82" s="3"/>
      <c r="F82" s="3"/>
      <c r="G82" s="3"/>
      <c r="H82" s="3"/>
      <c r="I82" s="23">
        <f t="shared" si="18"/>
        <v>3.3333333333333335</v>
      </c>
      <c r="J82" s="23">
        <f t="shared" si="19"/>
        <v>3.3333333333333335</v>
      </c>
      <c r="K82" s="23">
        <f t="shared" si="20"/>
        <v>0</v>
      </c>
      <c r="L82" s="23">
        <f t="shared" si="21"/>
        <v>-10</v>
      </c>
      <c r="M82" s="3">
        <f t="shared" si="22"/>
        <v>-500</v>
      </c>
      <c r="N82" s="26" t="e">
        <f t="shared" si="23"/>
        <v>#DIV/0!</v>
      </c>
      <c r="O82" s="27" t="e">
        <f t="shared" si="24"/>
        <v>#DIV/0!</v>
      </c>
      <c r="P82" s="28">
        <f t="shared" si="25"/>
        <v>-100</v>
      </c>
      <c r="Q82" s="26">
        <f t="shared" si="26"/>
        <v>-100</v>
      </c>
    </row>
    <row r="83" spans="1:17">
      <c r="A83" s="20"/>
      <c r="B83" s="37">
        <v>3</v>
      </c>
      <c r="C83" s="3">
        <f>C81</f>
        <v>500</v>
      </c>
      <c r="D83" s="3">
        <v>20</v>
      </c>
      <c r="E83" s="3"/>
      <c r="F83" s="3"/>
      <c r="G83" s="3"/>
      <c r="H83" s="3"/>
      <c r="I83" s="23">
        <f t="shared" si="18"/>
        <v>3</v>
      </c>
      <c r="J83" s="23">
        <f t="shared" si="19"/>
        <v>3</v>
      </c>
      <c r="K83" s="23">
        <f t="shared" si="20"/>
        <v>0</v>
      </c>
      <c r="L83" s="23">
        <f t="shared" si="21"/>
        <v>-9</v>
      </c>
      <c r="M83" s="3">
        <f t="shared" si="22"/>
        <v>-500</v>
      </c>
      <c r="N83" s="26" t="e">
        <f t="shared" si="23"/>
        <v>#DIV/0!</v>
      </c>
      <c r="O83" s="27" t="e">
        <f t="shared" si="24"/>
        <v>#DIV/0!</v>
      </c>
      <c r="P83" s="28">
        <f t="shared" si="25"/>
        <v>-100</v>
      </c>
      <c r="Q83" s="26">
        <f t="shared" si="26"/>
        <v>-100</v>
      </c>
    </row>
    <row r="84" spans="1:17">
      <c r="B84" s="8">
        <v>3</v>
      </c>
      <c r="C84" s="8">
        <v>500</v>
      </c>
      <c r="D84" s="8">
        <v>25</v>
      </c>
      <c r="E84" s="8"/>
      <c r="F84" s="8"/>
      <c r="G84" s="8"/>
      <c r="H84" s="8"/>
      <c r="I84" s="23">
        <f t="shared" si="18"/>
        <v>2.4</v>
      </c>
      <c r="J84" s="23">
        <f t="shared" si="19"/>
        <v>2.4</v>
      </c>
      <c r="K84" s="23">
        <f t="shared" si="20"/>
        <v>0</v>
      </c>
      <c r="L84" s="23">
        <f t="shared" si="21"/>
        <v>-7.1999999999999993</v>
      </c>
      <c r="M84" s="3">
        <f t="shared" si="22"/>
        <v>-500</v>
      </c>
      <c r="N84" s="26" t="e">
        <f t="shared" si="23"/>
        <v>#DIV/0!</v>
      </c>
      <c r="O84" s="27" t="e">
        <f t="shared" si="24"/>
        <v>#DIV/0!</v>
      </c>
      <c r="P84" s="28">
        <f t="shared" si="25"/>
        <v>-100</v>
      </c>
      <c r="Q84" s="26">
        <f t="shared" si="26"/>
        <v>-100</v>
      </c>
    </row>
    <row r="85" spans="1:17">
      <c r="B85" s="8">
        <v>3</v>
      </c>
      <c r="C85" s="8">
        <v>500</v>
      </c>
      <c r="D85" s="8">
        <v>30</v>
      </c>
      <c r="E85" s="8"/>
      <c r="F85" s="8"/>
      <c r="G85" s="8"/>
      <c r="H85" s="8"/>
      <c r="I85" s="23">
        <f t="shared" si="18"/>
        <v>2</v>
      </c>
      <c r="J85" s="23">
        <f t="shared" si="19"/>
        <v>2</v>
      </c>
      <c r="K85" s="23">
        <f t="shared" si="20"/>
        <v>0</v>
      </c>
      <c r="L85" s="23">
        <f t="shared" si="21"/>
        <v>-6</v>
      </c>
      <c r="M85" s="3">
        <f t="shared" si="22"/>
        <v>-500</v>
      </c>
      <c r="N85" s="26" t="e">
        <f t="shared" si="23"/>
        <v>#DIV/0!</v>
      </c>
      <c r="O85" s="27" t="e">
        <f t="shared" si="24"/>
        <v>#DIV/0!</v>
      </c>
      <c r="P85" s="28">
        <f t="shared" si="25"/>
        <v>-100</v>
      </c>
      <c r="Q85" s="26">
        <f t="shared" si="26"/>
        <v>-100</v>
      </c>
    </row>
    <row r="86" spans="1:17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32"/>
      <c r="O86" s="33"/>
      <c r="P86" s="17"/>
      <c r="Q86" s="17"/>
    </row>
    <row r="87" spans="1:17">
      <c r="B87" s="37">
        <v>1</v>
      </c>
      <c r="C87" s="3">
        <v>600</v>
      </c>
      <c r="D87" s="3">
        <v>10</v>
      </c>
      <c r="E87" s="3"/>
      <c r="F87" s="3"/>
      <c r="G87" s="3"/>
      <c r="H87" s="3"/>
      <c r="I87" s="23">
        <f t="shared" ref="I87:I113" si="27">60/D87</f>
        <v>6</v>
      </c>
      <c r="J87" s="23">
        <f t="shared" ref="J87:J113" si="28">I87/(1+E87)</f>
        <v>6</v>
      </c>
      <c r="K87" s="23">
        <f t="shared" ref="K87:K113" si="29">J87*E87</f>
        <v>0</v>
      </c>
      <c r="L87" s="23">
        <f t="shared" ref="L87:L113" si="30">K87-J87*B87</f>
        <v>-6</v>
      </c>
      <c r="M87" s="3">
        <f t="shared" ref="M87:M113" si="31">F87-C87</f>
        <v>-600</v>
      </c>
      <c r="N87" s="26" t="e">
        <f t="shared" ref="N87:N113" si="32">O87/800*60</f>
        <v>#DIV/0!</v>
      </c>
      <c r="O87" s="27" t="e">
        <f t="shared" ref="O87:O113" si="33">1000000/(ROUND((I87/(B87+1)-0.5/1000+G87/2)/H87/2*1000000,0)*2)</f>
        <v>#DIV/0!</v>
      </c>
      <c r="P87" s="28">
        <f t="shared" ref="P87:P113" si="34">M87/C87*100</f>
        <v>-100</v>
      </c>
      <c r="Q87" s="26">
        <f t="shared" ref="Q87:Q113" si="35">(E87-B87)/B87*100</f>
        <v>-100</v>
      </c>
    </row>
    <row r="88" spans="1:17">
      <c r="B88" s="3">
        <v>1</v>
      </c>
      <c r="C88" s="3">
        <f>C87</f>
        <v>600</v>
      </c>
      <c r="D88" s="3">
        <v>12</v>
      </c>
      <c r="E88" s="3"/>
      <c r="F88" s="3"/>
      <c r="G88" s="3"/>
      <c r="H88" s="3"/>
      <c r="I88" s="23">
        <f t="shared" si="27"/>
        <v>5</v>
      </c>
      <c r="J88" s="23">
        <f t="shared" si="28"/>
        <v>5</v>
      </c>
      <c r="K88" s="23">
        <f t="shared" si="29"/>
        <v>0</v>
      </c>
      <c r="L88" s="23">
        <f t="shared" si="30"/>
        <v>-5</v>
      </c>
      <c r="M88" s="3">
        <f t="shared" si="31"/>
        <v>-600</v>
      </c>
      <c r="N88" s="26" t="e">
        <f t="shared" si="32"/>
        <v>#DIV/0!</v>
      </c>
      <c r="O88" s="27" t="e">
        <f t="shared" si="33"/>
        <v>#DIV/0!</v>
      </c>
      <c r="P88" s="28">
        <f t="shared" si="34"/>
        <v>-100</v>
      </c>
      <c r="Q88" s="26">
        <f t="shared" si="35"/>
        <v>-100</v>
      </c>
    </row>
    <row r="89" spans="1:17">
      <c r="B89" s="3">
        <v>1</v>
      </c>
      <c r="C89" s="3">
        <f>C88</f>
        <v>600</v>
      </c>
      <c r="D89" s="3">
        <v>14</v>
      </c>
      <c r="E89" s="3"/>
      <c r="F89" s="3"/>
      <c r="G89" s="3"/>
      <c r="H89" s="3"/>
      <c r="I89" s="23">
        <f t="shared" si="27"/>
        <v>4.2857142857142856</v>
      </c>
      <c r="J89" s="23">
        <f t="shared" si="28"/>
        <v>4.2857142857142856</v>
      </c>
      <c r="K89" s="23">
        <f t="shared" si="29"/>
        <v>0</v>
      </c>
      <c r="L89" s="23">
        <f t="shared" si="30"/>
        <v>-4.2857142857142856</v>
      </c>
      <c r="M89" s="3">
        <f t="shared" si="31"/>
        <v>-600</v>
      </c>
      <c r="N89" s="26" t="e">
        <f t="shared" si="32"/>
        <v>#DIV/0!</v>
      </c>
      <c r="O89" s="27" t="e">
        <f t="shared" si="33"/>
        <v>#DIV/0!</v>
      </c>
      <c r="P89" s="28">
        <f t="shared" si="34"/>
        <v>-100</v>
      </c>
      <c r="Q89" s="26">
        <f t="shared" si="35"/>
        <v>-100</v>
      </c>
    </row>
    <row r="90" spans="1:17">
      <c r="B90" s="38">
        <v>1</v>
      </c>
      <c r="C90" s="7">
        <v>600</v>
      </c>
      <c r="D90" s="7">
        <v>15</v>
      </c>
      <c r="E90" s="7"/>
      <c r="F90" s="7"/>
      <c r="G90" s="7"/>
      <c r="H90" s="7"/>
      <c r="I90" s="23">
        <f t="shared" si="27"/>
        <v>4</v>
      </c>
      <c r="J90" s="23">
        <f t="shared" si="28"/>
        <v>4</v>
      </c>
      <c r="K90" s="23">
        <f t="shared" si="29"/>
        <v>0</v>
      </c>
      <c r="L90" s="23">
        <f t="shared" si="30"/>
        <v>-4</v>
      </c>
      <c r="M90" s="3">
        <f t="shared" si="31"/>
        <v>-600</v>
      </c>
      <c r="N90" s="26" t="e">
        <f t="shared" si="32"/>
        <v>#DIV/0!</v>
      </c>
      <c r="O90" s="27" t="e">
        <f t="shared" si="33"/>
        <v>#DIV/0!</v>
      </c>
      <c r="P90" s="28">
        <f t="shared" si="34"/>
        <v>-100</v>
      </c>
      <c r="Q90" s="26">
        <f t="shared" si="35"/>
        <v>-100</v>
      </c>
    </row>
    <row r="91" spans="1:17">
      <c r="B91" s="3">
        <v>1</v>
      </c>
      <c r="C91" s="3">
        <f>C89</f>
        <v>600</v>
      </c>
      <c r="D91" s="3">
        <v>16</v>
      </c>
      <c r="E91" s="3"/>
      <c r="F91" s="3"/>
      <c r="G91" s="3"/>
      <c r="H91" s="3"/>
      <c r="I91" s="23">
        <f t="shared" si="27"/>
        <v>3.75</v>
      </c>
      <c r="J91" s="23">
        <f t="shared" si="28"/>
        <v>3.75</v>
      </c>
      <c r="K91" s="23">
        <f t="shared" si="29"/>
        <v>0</v>
      </c>
      <c r="L91" s="23">
        <f t="shared" si="30"/>
        <v>-3.75</v>
      </c>
      <c r="M91" s="3">
        <f t="shared" si="31"/>
        <v>-600</v>
      </c>
      <c r="N91" s="26" t="e">
        <f t="shared" si="32"/>
        <v>#DIV/0!</v>
      </c>
      <c r="O91" s="27" t="e">
        <f t="shared" si="33"/>
        <v>#DIV/0!</v>
      </c>
      <c r="P91" s="28">
        <f t="shared" si="34"/>
        <v>-100</v>
      </c>
      <c r="Q91" s="26">
        <f t="shared" si="35"/>
        <v>-100</v>
      </c>
    </row>
    <row r="92" spans="1:17">
      <c r="B92" s="3">
        <v>1</v>
      </c>
      <c r="C92" s="3">
        <v>600</v>
      </c>
      <c r="D92" s="3">
        <v>18</v>
      </c>
      <c r="E92" s="3"/>
      <c r="F92" s="3"/>
      <c r="G92" s="3"/>
      <c r="H92" s="3"/>
      <c r="I92" s="23">
        <f t="shared" si="27"/>
        <v>3.3333333333333335</v>
      </c>
      <c r="J92" s="23">
        <f t="shared" si="28"/>
        <v>3.3333333333333335</v>
      </c>
      <c r="K92" s="23">
        <f t="shared" si="29"/>
        <v>0</v>
      </c>
      <c r="L92" s="23">
        <f t="shared" si="30"/>
        <v>-3.3333333333333335</v>
      </c>
      <c r="M92" s="3">
        <f t="shared" si="31"/>
        <v>-600</v>
      </c>
      <c r="N92" s="26" t="e">
        <f t="shared" si="32"/>
        <v>#DIV/0!</v>
      </c>
      <c r="O92" s="27" t="e">
        <f t="shared" si="33"/>
        <v>#DIV/0!</v>
      </c>
      <c r="P92" s="28">
        <f t="shared" si="34"/>
        <v>-100</v>
      </c>
      <c r="Q92" s="26">
        <f t="shared" si="35"/>
        <v>-100</v>
      </c>
    </row>
    <row r="93" spans="1:17">
      <c r="B93" s="3">
        <v>1</v>
      </c>
      <c r="C93" s="3">
        <f>C91</f>
        <v>600</v>
      </c>
      <c r="D93" s="3">
        <v>20</v>
      </c>
      <c r="E93" s="3"/>
      <c r="F93" s="3"/>
      <c r="G93" s="3"/>
      <c r="H93" s="3"/>
      <c r="I93" s="23">
        <f t="shared" si="27"/>
        <v>3</v>
      </c>
      <c r="J93" s="23">
        <f t="shared" si="28"/>
        <v>3</v>
      </c>
      <c r="K93" s="23">
        <f t="shared" si="29"/>
        <v>0</v>
      </c>
      <c r="L93" s="23">
        <f t="shared" si="30"/>
        <v>-3</v>
      </c>
      <c r="M93" s="3">
        <f t="shared" si="31"/>
        <v>-600</v>
      </c>
      <c r="N93" s="26" t="e">
        <f t="shared" si="32"/>
        <v>#DIV/0!</v>
      </c>
      <c r="O93" s="27" t="e">
        <f t="shared" si="33"/>
        <v>#DIV/0!</v>
      </c>
      <c r="P93" s="28">
        <f t="shared" si="34"/>
        <v>-100</v>
      </c>
      <c r="Q93" s="26">
        <f t="shared" si="35"/>
        <v>-100</v>
      </c>
    </row>
    <row r="94" spans="1:17">
      <c r="B94" s="38">
        <v>1</v>
      </c>
      <c r="C94" s="7">
        <v>600</v>
      </c>
      <c r="D94" s="7">
        <v>25</v>
      </c>
      <c r="E94" s="7"/>
      <c r="F94" s="7"/>
      <c r="G94" s="7"/>
      <c r="H94" s="7"/>
      <c r="I94" s="23">
        <f t="shared" si="27"/>
        <v>2.4</v>
      </c>
      <c r="J94" s="23">
        <f t="shared" si="28"/>
        <v>2.4</v>
      </c>
      <c r="K94" s="23">
        <f t="shared" si="29"/>
        <v>0</v>
      </c>
      <c r="L94" s="23">
        <f t="shared" si="30"/>
        <v>-2.4</v>
      </c>
      <c r="M94" s="3">
        <f t="shared" si="31"/>
        <v>-600</v>
      </c>
      <c r="N94" s="26" t="e">
        <f t="shared" si="32"/>
        <v>#DIV/0!</v>
      </c>
      <c r="O94" s="27" t="e">
        <f t="shared" si="33"/>
        <v>#DIV/0!</v>
      </c>
      <c r="P94" s="28">
        <f t="shared" si="34"/>
        <v>-100</v>
      </c>
      <c r="Q94" s="26">
        <f t="shared" si="35"/>
        <v>-100</v>
      </c>
    </row>
    <row r="95" spans="1:17">
      <c r="B95" s="7">
        <v>1</v>
      </c>
      <c r="C95" s="7">
        <v>600</v>
      </c>
      <c r="D95" s="7">
        <v>30</v>
      </c>
      <c r="E95" s="7"/>
      <c r="F95" s="7"/>
      <c r="G95" s="7"/>
      <c r="H95" s="7"/>
      <c r="I95" s="23">
        <f t="shared" si="27"/>
        <v>2</v>
      </c>
      <c r="J95" s="23">
        <f t="shared" si="28"/>
        <v>2</v>
      </c>
      <c r="K95" s="23">
        <f t="shared" si="29"/>
        <v>0</v>
      </c>
      <c r="L95" s="23">
        <f t="shared" si="30"/>
        <v>-2</v>
      </c>
      <c r="M95" s="3">
        <f t="shared" si="31"/>
        <v>-600</v>
      </c>
      <c r="N95" s="26" t="e">
        <f t="shared" si="32"/>
        <v>#DIV/0!</v>
      </c>
      <c r="O95" s="27" t="e">
        <f t="shared" si="33"/>
        <v>#DIV/0!</v>
      </c>
      <c r="P95" s="28">
        <f t="shared" si="34"/>
        <v>-100</v>
      </c>
      <c r="Q95" s="26">
        <f t="shared" si="35"/>
        <v>-100</v>
      </c>
    </row>
    <row r="96" spans="1:17">
      <c r="B96" s="39">
        <v>2</v>
      </c>
      <c r="C96" s="10">
        <f>C93</f>
        <v>600</v>
      </c>
      <c r="D96" s="10">
        <v>10</v>
      </c>
      <c r="E96" s="10"/>
      <c r="F96" s="10"/>
      <c r="G96" s="10"/>
      <c r="H96" s="10"/>
      <c r="I96" s="24">
        <f t="shared" si="27"/>
        <v>6</v>
      </c>
      <c r="J96" s="24">
        <f t="shared" si="28"/>
        <v>6</v>
      </c>
      <c r="K96" s="24">
        <f t="shared" si="29"/>
        <v>0</v>
      </c>
      <c r="L96" s="24">
        <f t="shared" si="30"/>
        <v>-12</v>
      </c>
      <c r="M96" s="10">
        <f t="shared" si="31"/>
        <v>-600</v>
      </c>
      <c r="N96" s="29" t="e">
        <f t="shared" si="32"/>
        <v>#DIV/0!</v>
      </c>
      <c r="O96" s="30" t="e">
        <f t="shared" si="33"/>
        <v>#DIV/0!</v>
      </c>
      <c r="P96" s="31">
        <f t="shared" si="34"/>
        <v>-100</v>
      </c>
      <c r="Q96" s="29">
        <f t="shared" si="35"/>
        <v>-100</v>
      </c>
    </row>
    <row r="97" spans="2:17">
      <c r="B97" s="10">
        <v>2</v>
      </c>
      <c r="C97" s="10">
        <f>C96</f>
        <v>600</v>
      </c>
      <c r="D97" s="10">
        <v>12</v>
      </c>
      <c r="E97" s="10"/>
      <c r="F97" s="10"/>
      <c r="G97" s="10"/>
      <c r="H97" s="10"/>
      <c r="I97" s="24">
        <f t="shared" si="27"/>
        <v>5</v>
      </c>
      <c r="J97" s="24">
        <f t="shared" si="28"/>
        <v>5</v>
      </c>
      <c r="K97" s="24">
        <f t="shared" si="29"/>
        <v>0</v>
      </c>
      <c r="L97" s="24">
        <f t="shared" si="30"/>
        <v>-10</v>
      </c>
      <c r="M97" s="10">
        <f t="shared" si="31"/>
        <v>-600</v>
      </c>
      <c r="N97" s="29" t="e">
        <f t="shared" si="32"/>
        <v>#DIV/0!</v>
      </c>
      <c r="O97" s="30" t="e">
        <f t="shared" si="33"/>
        <v>#DIV/0!</v>
      </c>
      <c r="P97" s="31">
        <f t="shared" si="34"/>
        <v>-100</v>
      </c>
      <c r="Q97" s="29">
        <f t="shared" si="35"/>
        <v>-100</v>
      </c>
    </row>
    <row r="98" spans="2:17">
      <c r="B98" s="10">
        <v>2</v>
      </c>
      <c r="C98" s="10">
        <f>C97</f>
        <v>600</v>
      </c>
      <c r="D98" s="10">
        <v>14</v>
      </c>
      <c r="E98" s="10"/>
      <c r="F98" s="10"/>
      <c r="G98" s="10"/>
      <c r="H98" s="10"/>
      <c r="I98" s="24">
        <f t="shared" si="27"/>
        <v>4.2857142857142856</v>
      </c>
      <c r="J98" s="24">
        <f t="shared" si="28"/>
        <v>4.2857142857142856</v>
      </c>
      <c r="K98" s="24">
        <f t="shared" si="29"/>
        <v>0</v>
      </c>
      <c r="L98" s="24">
        <f t="shared" si="30"/>
        <v>-8.5714285714285712</v>
      </c>
      <c r="M98" s="10">
        <f t="shared" si="31"/>
        <v>-600</v>
      </c>
      <c r="N98" s="29" t="e">
        <f t="shared" si="32"/>
        <v>#DIV/0!</v>
      </c>
      <c r="O98" s="30" t="e">
        <f t="shared" si="33"/>
        <v>#DIV/0!</v>
      </c>
      <c r="P98" s="31">
        <f t="shared" si="34"/>
        <v>-100</v>
      </c>
      <c r="Q98" s="29">
        <f t="shared" si="35"/>
        <v>-100</v>
      </c>
    </row>
    <row r="99" spans="2:17">
      <c r="B99" s="11">
        <v>2</v>
      </c>
      <c r="C99" s="11">
        <v>600</v>
      </c>
      <c r="D99" s="11">
        <v>15</v>
      </c>
      <c r="E99" s="11"/>
      <c r="F99" s="11"/>
      <c r="G99" s="11"/>
      <c r="H99" s="11"/>
      <c r="I99" s="24">
        <f t="shared" si="27"/>
        <v>4</v>
      </c>
      <c r="J99" s="24">
        <f t="shared" si="28"/>
        <v>4</v>
      </c>
      <c r="K99" s="24">
        <f t="shared" si="29"/>
        <v>0</v>
      </c>
      <c r="L99" s="24">
        <f t="shared" si="30"/>
        <v>-8</v>
      </c>
      <c r="M99" s="10">
        <f t="shared" si="31"/>
        <v>-600</v>
      </c>
      <c r="N99" s="29" t="e">
        <f t="shared" si="32"/>
        <v>#DIV/0!</v>
      </c>
      <c r="O99" s="30" t="e">
        <f t="shared" si="33"/>
        <v>#DIV/0!</v>
      </c>
      <c r="P99" s="31">
        <f t="shared" si="34"/>
        <v>-100</v>
      </c>
      <c r="Q99" s="29">
        <f t="shared" si="35"/>
        <v>-100</v>
      </c>
    </row>
    <row r="100" spans="2:17">
      <c r="B100" s="10">
        <v>2</v>
      </c>
      <c r="C100" s="10">
        <f>C98</f>
        <v>600</v>
      </c>
      <c r="D100" s="10">
        <v>16</v>
      </c>
      <c r="E100" s="10"/>
      <c r="F100" s="10"/>
      <c r="G100" s="10"/>
      <c r="H100" s="10"/>
      <c r="I100" s="24">
        <f t="shared" si="27"/>
        <v>3.75</v>
      </c>
      <c r="J100" s="24">
        <f t="shared" si="28"/>
        <v>3.75</v>
      </c>
      <c r="K100" s="24">
        <f t="shared" si="29"/>
        <v>0</v>
      </c>
      <c r="L100" s="24">
        <f t="shared" si="30"/>
        <v>-7.5</v>
      </c>
      <c r="M100" s="10">
        <f t="shared" si="31"/>
        <v>-600</v>
      </c>
      <c r="N100" s="29" t="e">
        <f t="shared" si="32"/>
        <v>#DIV/0!</v>
      </c>
      <c r="O100" s="30" t="e">
        <f t="shared" si="33"/>
        <v>#DIV/0!</v>
      </c>
      <c r="P100" s="31">
        <f t="shared" si="34"/>
        <v>-100</v>
      </c>
      <c r="Q100" s="29">
        <f t="shared" si="35"/>
        <v>-100</v>
      </c>
    </row>
    <row r="101" spans="2:17">
      <c r="B101" s="10">
        <v>2</v>
      </c>
      <c r="C101" s="10">
        <v>600</v>
      </c>
      <c r="D101" s="10">
        <v>18</v>
      </c>
      <c r="E101" s="10"/>
      <c r="F101" s="10"/>
      <c r="G101" s="10"/>
      <c r="H101" s="10"/>
      <c r="I101" s="24">
        <f t="shared" si="27"/>
        <v>3.3333333333333335</v>
      </c>
      <c r="J101" s="24">
        <f t="shared" si="28"/>
        <v>3.3333333333333335</v>
      </c>
      <c r="K101" s="24">
        <f t="shared" si="29"/>
        <v>0</v>
      </c>
      <c r="L101" s="24">
        <f t="shared" si="30"/>
        <v>-6.666666666666667</v>
      </c>
      <c r="M101" s="10">
        <f t="shared" si="31"/>
        <v>-600</v>
      </c>
      <c r="N101" s="29" t="e">
        <f t="shared" si="32"/>
        <v>#DIV/0!</v>
      </c>
      <c r="O101" s="30" t="e">
        <f t="shared" si="33"/>
        <v>#DIV/0!</v>
      </c>
      <c r="P101" s="31">
        <f t="shared" si="34"/>
        <v>-100</v>
      </c>
      <c r="Q101" s="29">
        <f t="shared" si="35"/>
        <v>-100</v>
      </c>
    </row>
    <row r="102" spans="2:17">
      <c r="B102" s="40">
        <v>2</v>
      </c>
      <c r="C102" s="10">
        <f>C100</f>
        <v>600</v>
      </c>
      <c r="D102" s="10">
        <v>20</v>
      </c>
      <c r="E102" s="10"/>
      <c r="F102" s="10"/>
      <c r="G102" s="10"/>
      <c r="H102" s="10"/>
      <c r="I102" s="24">
        <f t="shared" si="27"/>
        <v>3</v>
      </c>
      <c r="J102" s="24">
        <f t="shared" si="28"/>
        <v>3</v>
      </c>
      <c r="K102" s="24">
        <f t="shared" si="29"/>
        <v>0</v>
      </c>
      <c r="L102" s="24">
        <f t="shared" si="30"/>
        <v>-6</v>
      </c>
      <c r="M102" s="10">
        <f t="shared" si="31"/>
        <v>-600</v>
      </c>
      <c r="N102" s="29" t="e">
        <f t="shared" si="32"/>
        <v>#DIV/0!</v>
      </c>
      <c r="O102" s="30" t="e">
        <f t="shared" si="33"/>
        <v>#DIV/0!</v>
      </c>
      <c r="P102" s="31">
        <f t="shared" si="34"/>
        <v>-100</v>
      </c>
      <c r="Q102" s="29">
        <f t="shared" si="35"/>
        <v>-100</v>
      </c>
    </row>
    <row r="103" spans="2:17">
      <c r="B103" s="11">
        <v>2</v>
      </c>
      <c r="C103" s="11">
        <v>600</v>
      </c>
      <c r="D103" s="11">
        <v>25</v>
      </c>
      <c r="E103" s="11"/>
      <c r="F103" s="11"/>
      <c r="G103" s="11"/>
      <c r="H103" s="11"/>
      <c r="I103" s="24">
        <f t="shared" si="27"/>
        <v>2.4</v>
      </c>
      <c r="J103" s="24">
        <f t="shared" si="28"/>
        <v>2.4</v>
      </c>
      <c r="K103" s="24">
        <f t="shared" si="29"/>
        <v>0</v>
      </c>
      <c r="L103" s="24">
        <f t="shared" si="30"/>
        <v>-4.8</v>
      </c>
      <c r="M103" s="10">
        <f t="shared" si="31"/>
        <v>-600</v>
      </c>
      <c r="N103" s="29" t="e">
        <f t="shared" si="32"/>
        <v>#DIV/0!</v>
      </c>
      <c r="O103" s="30" t="e">
        <f t="shared" si="33"/>
        <v>#DIV/0!</v>
      </c>
      <c r="P103" s="31">
        <f t="shared" si="34"/>
        <v>-100</v>
      </c>
      <c r="Q103" s="29">
        <f t="shared" si="35"/>
        <v>-100</v>
      </c>
    </row>
    <row r="104" spans="2:17">
      <c r="B104" s="41">
        <v>2</v>
      </c>
      <c r="C104" s="11">
        <v>600</v>
      </c>
      <c r="D104" s="11">
        <v>30</v>
      </c>
      <c r="E104" s="11"/>
      <c r="F104" s="11"/>
      <c r="G104" s="11"/>
      <c r="H104" s="11"/>
      <c r="I104" s="24">
        <f t="shared" si="27"/>
        <v>2</v>
      </c>
      <c r="J104" s="24">
        <f t="shared" si="28"/>
        <v>2</v>
      </c>
      <c r="K104" s="24">
        <f t="shared" si="29"/>
        <v>0</v>
      </c>
      <c r="L104" s="24">
        <f t="shared" si="30"/>
        <v>-4</v>
      </c>
      <c r="M104" s="10">
        <f t="shared" si="31"/>
        <v>-600</v>
      </c>
      <c r="N104" s="29" t="e">
        <f t="shared" si="32"/>
        <v>#DIV/0!</v>
      </c>
      <c r="O104" s="30" t="e">
        <f t="shared" si="33"/>
        <v>#DIV/0!</v>
      </c>
      <c r="P104" s="31">
        <f t="shared" si="34"/>
        <v>-100</v>
      </c>
      <c r="Q104" s="29">
        <f t="shared" si="35"/>
        <v>-100</v>
      </c>
    </row>
    <row r="105" spans="2:17">
      <c r="B105" s="40">
        <v>3</v>
      </c>
      <c r="C105" s="3">
        <f>C102</f>
        <v>600</v>
      </c>
      <c r="D105" s="3">
        <v>10</v>
      </c>
      <c r="E105" s="3"/>
      <c r="F105" s="3"/>
      <c r="G105" s="3"/>
      <c r="H105" s="3"/>
      <c r="I105" s="23">
        <f t="shared" si="27"/>
        <v>6</v>
      </c>
      <c r="J105" s="23">
        <f t="shared" si="28"/>
        <v>6</v>
      </c>
      <c r="K105" s="23">
        <f t="shared" si="29"/>
        <v>0</v>
      </c>
      <c r="L105" s="23">
        <f t="shared" si="30"/>
        <v>-18</v>
      </c>
      <c r="M105" s="3">
        <f t="shared" si="31"/>
        <v>-600</v>
      </c>
      <c r="N105" s="26" t="e">
        <f t="shared" si="32"/>
        <v>#DIV/0!</v>
      </c>
      <c r="O105" s="27" t="e">
        <f t="shared" si="33"/>
        <v>#DIV/0!</v>
      </c>
      <c r="P105" s="28">
        <f t="shared" si="34"/>
        <v>-100</v>
      </c>
      <c r="Q105" s="26">
        <f t="shared" si="35"/>
        <v>-100</v>
      </c>
    </row>
    <row r="106" spans="2:17">
      <c r="B106" s="3">
        <v>3</v>
      </c>
      <c r="C106" s="3">
        <f>C105</f>
        <v>600</v>
      </c>
      <c r="D106" s="3">
        <v>12</v>
      </c>
      <c r="E106" s="3"/>
      <c r="F106" s="3"/>
      <c r="G106" s="3"/>
      <c r="H106" s="3"/>
      <c r="I106" s="23">
        <f t="shared" si="27"/>
        <v>5</v>
      </c>
      <c r="J106" s="23">
        <f t="shared" si="28"/>
        <v>5</v>
      </c>
      <c r="K106" s="23">
        <f t="shared" si="29"/>
        <v>0</v>
      </c>
      <c r="L106" s="23">
        <f t="shared" si="30"/>
        <v>-15</v>
      </c>
      <c r="M106" s="3">
        <f t="shared" si="31"/>
        <v>-600</v>
      </c>
      <c r="N106" s="26" t="e">
        <f t="shared" si="32"/>
        <v>#DIV/0!</v>
      </c>
      <c r="O106" s="27" t="e">
        <f t="shared" si="33"/>
        <v>#DIV/0!</v>
      </c>
      <c r="P106" s="28">
        <f t="shared" si="34"/>
        <v>-100</v>
      </c>
      <c r="Q106" s="26">
        <f t="shared" si="35"/>
        <v>-100</v>
      </c>
    </row>
    <row r="107" spans="2:17">
      <c r="B107" s="3">
        <v>3</v>
      </c>
      <c r="C107" s="3">
        <f>C106</f>
        <v>600</v>
      </c>
      <c r="D107" s="3">
        <v>14</v>
      </c>
      <c r="E107" s="3"/>
      <c r="F107" s="3"/>
      <c r="G107" s="3"/>
      <c r="H107" s="3"/>
      <c r="I107" s="23">
        <f t="shared" si="27"/>
        <v>4.2857142857142856</v>
      </c>
      <c r="J107" s="23">
        <f t="shared" si="28"/>
        <v>4.2857142857142856</v>
      </c>
      <c r="K107" s="23">
        <f t="shared" si="29"/>
        <v>0</v>
      </c>
      <c r="L107" s="23">
        <f t="shared" si="30"/>
        <v>-12.857142857142858</v>
      </c>
      <c r="M107" s="3">
        <f t="shared" si="31"/>
        <v>-600</v>
      </c>
      <c r="N107" s="26" t="e">
        <f t="shared" si="32"/>
        <v>#DIV/0!</v>
      </c>
      <c r="O107" s="27" t="e">
        <f t="shared" si="33"/>
        <v>#DIV/0!</v>
      </c>
      <c r="P107" s="28">
        <f t="shared" si="34"/>
        <v>-100</v>
      </c>
      <c r="Q107" s="26">
        <f t="shared" si="35"/>
        <v>-100</v>
      </c>
    </row>
    <row r="108" spans="2:17">
      <c r="B108" s="7">
        <v>3</v>
      </c>
      <c r="C108" s="7">
        <v>600</v>
      </c>
      <c r="D108" s="7">
        <v>15</v>
      </c>
      <c r="E108" s="7"/>
      <c r="F108" s="7"/>
      <c r="G108" s="7"/>
      <c r="H108" s="7"/>
      <c r="I108" s="23">
        <f t="shared" si="27"/>
        <v>4</v>
      </c>
      <c r="J108" s="23">
        <f t="shared" si="28"/>
        <v>4</v>
      </c>
      <c r="K108" s="23">
        <f t="shared" si="29"/>
        <v>0</v>
      </c>
      <c r="L108" s="23">
        <f t="shared" si="30"/>
        <v>-12</v>
      </c>
      <c r="M108" s="3">
        <f t="shared" si="31"/>
        <v>-600</v>
      </c>
      <c r="N108" s="26" t="e">
        <f t="shared" si="32"/>
        <v>#DIV/0!</v>
      </c>
      <c r="O108" s="27" t="e">
        <f t="shared" si="33"/>
        <v>#DIV/0!</v>
      </c>
      <c r="P108" s="28">
        <f t="shared" si="34"/>
        <v>-100</v>
      </c>
      <c r="Q108" s="26">
        <f t="shared" si="35"/>
        <v>-100</v>
      </c>
    </row>
    <row r="109" spans="2:17">
      <c r="B109" s="40">
        <v>3</v>
      </c>
      <c r="C109" s="3">
        <f>C107</f>
        <v>600</v>
      </c>
      <c r="D109" s="3">
        <v>16</v>
      </c>
      <c r="E109" s="3"/>
      <c r="F109" s="3"/>
      <c r="G109" s="3"/>
      <c r="H109" s="3"/>
      <c r="I109" s="23">
        <f t="shared" si="27"/>
        <v>3.75</v>
      </c>
      <c r="J109" s="23">
        <f t="shared" si="28"/>
        <v>3.75</v>
      </c>
      <c r="K109" s="23">
        <f t="shared" si="29"/>
        <v>0</v>
      </c>
      <c r="L109" s="23">
        <f t="shared" si="30"/>
        <v>-11.25</v>
      </c>
      <c r="M109" s="3">
        <f t="shared" si="31"/>
        <v>-600</v>
      </c>
      <c r="N109" s="26" t="e">
        <f t="shared" si="32"/>
        <v>#DIV/0!</v>
      </c>
      <c r="O109" s="27" t="e">
        <f t="shared" si="33"/>
        <v>#DIV/0!</v>
      </c>
      <c r="P109" s="28">
        <f t="shared" si="34"/>
        <v>-100</v>
      </c>
      <c r="Q109" s="26">
        <f t="shared" si="35"/>
        <v>-100</v>
      </c>
    </row>
    <row r="110" spans="2:17">
      <c r="B110" s="3">
        <v>3</v>
      </c>
      <c r="C110" s="3">
        <v>600</v>
      </c>
      <c r="D110" s="3">
        <v>18</v>
      </c>
      <c r="E110" s="3"/>
      <c r="F110" s="3"/>
      <c r="G110" s="3"/>
      <c r="H110" s="3"/>
      <c r="I110" s="23">
        <f t="shared" si="27"/>
        <v>3.3333333333333335</v>
      </c>
      <c r="J110" s="23">
        <f t="shared" si="28"/>
        <v>3.3333333333333335</v>
      </c>
      <c r="K110" s="23">
        <f t="shared" si="29"/>
        <v>0</v>
      </c>
      <c r="L110" s="23">
        <f t="shared" si="30"/>
        <v>-10</v>
      </c>
      <c r="M110" s="3">
        <f t="shared" si="31"/>
        <v>-600</v>
      </c>
      <c r="N110" s="26" t="e">
        <f t="shared" si="32"/>
        <v>#DIV/0!</v>
      </c>
      <c r="O110" s="27" t="e">
        <f t="shared" si="33"/>
        <v>#DIV/0!</v>
      </c>
      <c r="P110" s="28">
        <f t="shared" si="34"/>
        <v>-100</v>
      </c>
      <c r="Q110" s="26">
        <f t="shared" si="35"/>
        <v>-100</v>
      </c>
    </row>
    <row r="111" spans="2:17">
      <c r="B111" s="3">
        <v>3</v>
      </c>
      <c r="C111" s="3">
        <f>C109</f>
        <v>600</v>
      </c>
      <c r="D111" s="3">
        <v>20</v>
      </c>
      <c r="E111" s="3"/>
      <c r="F111" s="3"/>
      <c r="G111" s="3"/>
      <c r="H111" s="3"/>
      <c r="I111" s="23">
        <f t="shared" si="27"/>
        <v>3</v>
      </c>
      <c r="J111" s="23">
        <f t="shared" si="28"/>
        <v>3</v>
      </c>
      <c r="K111" s="23">
        <f t="shared" si="29"/>
        <v>0</v>
      </c>
      <c r="L111" s="23">
        <f t="shared" si="30"/>
        <v>-9</v>
      </c>
      <c r="M111" s="3">
        <f t="shared" si="31"/>
        <v>-600</v>
      </c>
      <c r="N111" s="26" t="e">
        <f t="shared" si="32"/>
        <v>#DIV/0!</v>
      </c>
      <c r="O111" s="27" t="e">
        <f t="shared" si="33"/>
        <v>#DIV/0!</v>
      </c>
      <c r="P111" s="28">
        <f t="shared" si="34"/>
        <v>-100</v>
      </c>
      <c r="Q111" s="26">
        <f t="shared" si="35"/>
        <v>-100</v>
      </c>
    </row>
    <row r="112" spans="2:17">
      <c r="B112" s="7">
        <v>3</v>
      </c>
      <c r="C112" s="7">
        <v>600</v>
      </c>
      <c r="D112" s="7">
        <v>25</v>
      </c>
      <c r="E112" s="7"/>
      <c r="F112" s="7"/>
      <c r="G112" s="7"/>
      <c r="H112" s="7"/>
      <c r="I112" s="23">
        <f t="shared" si="27"/>
        <v>2.4</v>
      </c>
      <c r="J112" s="23">
        <f t="shared" si="28"/>
        <v>2.4</v>
      </c>
      <c r="K112" s="23">
        <f t="shared" si="29"/>
        <v>0</v>
      </c>
      <c r="L112" s="23">
        <f t="shared" si="30"/>
        <v>-7.1999999999999993</v>
      </c>
      <c r="M112" s="3">
        <f t="shared" si="31"/>
        <v>-600</v>
      </c>
      <c r="N112" s="26" t="e">
        <f t="shared" si="32"/>
        <v>#DIV/0!</v>
      </c>
      <c r="O112" s="27" t="e">
        <f t="shared" si="33"/>
        <v>#DIV/0!</v>
      </c>
      <c r="P112" s="28">
        <f t="shared" si="34"/>
        <v>-100</v>
      </c>
      <c r="Q112" s="26">
        <f t="shared" si="35"/>
        <v>-100</v>
      </c>
    </row>
    <row r="113" spans="1:17">
      <c r="B113" s="7">
        <v>3</v>
      </c>
      <c r="C113" s="7">
        <v>600</v>
      </c>
      <c r="D113" s="7">
        <v>30</v>
      </c>
      <c r="E113" s="7"/>
      <c r="F113" s="7"/>
      <c r="G113" s="7"/>
      <c r="H113" s="7"/>
      <c r="I113" s="23">
        <f t="shared" si="27"/>
        <v>2</v>
      </c>
      <c r="J113" s="23">
        <f t="shared" si="28"/>
        <v>2</v>
      </c>
      <c r="K113" s="23">
        <f t="shared" si="29"/>
        <v>0</v>
      </c>
      <c r="L113" s="23">
        <f t="shared" si="30"/>
        <v>-6</v>
      </c>
      <c r="M113" s="3">
        <f t="shared" si="31"/>
        <v>-600</v>
      </c>
      <c r="N113" s="26" t="e">
        <f t="shared" si="32"/>
        <v>#DIV/0!</v>
      </c>
      <c r="O113" s="27" t="e">
        <f t="shared" si="33"/>
        <v>#DIV/0!</v>
      </c>
      <c r="P113" s="28">
        <f t="shared" si="34"/>
        <v>-100</v>
      </c>
      <c r="Q113" s="26">
        <f t="shared" si="35"/>
        <v>-100</v>
      </c>
    </row>
    <row r="115" spans="1:17">
      <c r="C115" s="46" t="s">
        <v>28</v>
      </c>
    </row>
    <row r="116" spans="1:17">
      <c r="C116" s="46" t="s">
        <v>29</v>
      </c>
    </row>
    <row r="119" spans="1:1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>
      <c r="A122" s="4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</row>
    <row r="123" spans="1:17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6"/>
      <c r="O123" s="6"/>
      <c r="P123" s="6"/>
      <c r="Q123" s="6"/>
    </row>
    <row r="124" spans="1:17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>
      <c r="A171" s="4"/>
      <c r="B171" s="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>
      <c r="A172" s="4"/>
      <c r="B172" s="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>
      <c r="A173" s="4"/>
      <c r="B173" s="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</sheetData>
  <mergeCells count="10">
    <mergeCell ref="B1:D1"/>
    <mergeCell ref="E1:F1"/>
    <mergeCell ref="G1:H1"/>
    <mergeCell ref="I1:M1"/>
    <mergeCell ref="N1:Q1"/>
    <mergeCell ref="B122:D122"/>
    <mergeCell ref="E122:F122"/>
    <mergeCell ref="G122:H122"/>
    <mergeCell ref="I122:M122"/>
    <mergeCell ref="N122:Q122"/>
  </mergeCells>
  <conditionalFormatting sqref="A3:Q113">
    <cfRule type="expression" dxfId="3" priority="1">
      <formula>$A3="v"</formula>
    </cfRule>
  </conditionalFormatting>
  <conditionalFormatting sqref="B3:Q113">
    <cfRule type="expression" dxfId="2" priority="2">
      <formula>$B3=2</formula>
    </cfRule>
  </conditionalFormatting>
  <conditionalFormatting sqref="B17:Q113 B3:Q11 B12:D16 I12:Q16">
    <cfRule type="expression" dxfId="1" priority="3">
      <formula>OR($B3=1,$B3=3)</formula>
    </cfRule>
    <cfRule type="expression" dxfId="0" priority="4">
      <formula>$B3=2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9"/>
  <sheetViews>
    <sheetView zoomScale="70" zoomScaleNormal="70" workbookViewId="0">
      <selection activeCell="A2" sqref="A2"/>
    </sheetView>
  </sheetViews>
  <sheetFormatPr defaultColWidth="8.85546875" defaultRowHeight="15"/>
  <cols>
    <col min="1" max="1" width="2.7109375" customWidth="1"/>
  </cols>
  <sheetData>
    <row r="1" spans="1:6">
      <c r="A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>
      <c r="A2">
        <f>IF('Data Summary (2)'!A3="v",1,0)</f>
        <v>0</v>
      </c>
      <c r="B2" s="2">
        <f>'Data Summary (2)'!B3</f>
        <v>1</v>
      </c>
      <c r="C2" s="2">
        <f>'Data Summary (2)'!C3</f>
        <v>300</v>
      </c>
      <c r="D2" s="2">
        <f>'Data Summary (2)'!D3</f>
        <v>10</v>
      </c>
      <c r="E2" s="3">
        <f>'Data Summary (2)'!G3</f>
        <v>0.2</v>
      </c>
      <c r="F2" s="3">
        <f>'Data Summary (2)'!H3</f>
        <v>3450</v>
      </c>
    </row>
    <row r="3" spans="1:6">
      <c r="A3">
        <f>IF('Data Summary (2)'!A4="v",1,0)</f>
        <v>0</v>
      </c>
      <c r="B3" s="2">
        <f>'Data Summary (2)'!B4</f>
        <v>1</v>
      </c>
      <c r="C3" s="2">
        <f>'Data Summary (2)'!C4</f>
        <v>300</v>
      </c>
      <c r="D3" s="2">
        <f>'Data Summary (2)'!D4</f>
        <v>12</v>
      </c>
      <c r="E3" s="3">
        <f>'Data Summary (2)'!G4</f>
        <v>0.2</v>
      </c>
      <c r="F3" s="3">
        <f>'Data Summary (2)'!H4</f>
        <v>3350</v>
      </c>
    </row>
    <row r="4" spans="1:6">
      <c r="A4">
        <f>IF('Data Summary (2)'!A5="v",1,0)</f>
        <v>0</v>
      </c>
      <c r="B4" s="2">
        <f>'Data Summary (2)'!B5</f>
        <v>1</v>
      </c>
      <c r="C4" s="2">
        <f>'Data Summary (2)'!C5</f>
        <v>300</v>
      </c>
      <c r="D4" s="2">
        <f>'Data Summary (2)'!D5</f>
        <v>14</v>
      </c>
      <c r="E4" s="3">
        <f>'Data Summary (2)'!G5</f>
        <v>0.2</v>
      </c>
      <c r="F4" s="3">
        <f>'Data Summary (2)'!H5</f>
        <v>3350</v>
      </c>
    </row>
    <row r="5" spans="1:6">
      <c r="A5">
        <f>IF('Data Summary (2)'!A6="v",1,0)</f>
        <v>0</v>
      </c>
      <c r="B5" s="2">
        <f>'Data Summary (2)'!B6</f>
        <v>1</v>
      </c>
      <c r="C5" s="2">
        <f>'Data Summary (2)'!C6</f>
        <v>300</v>
      </c>
      <c r="D5" s="2">
        <f>'Data Summary (2)'!D6</f>
        <v>15</v>
      </c>
      <c r="E5" s="3">
        <f>'Data Summary (2)'!G6</f>
        <v>0.15</v>
      </c>
      <c r="F5" s="3">
        <f>'Data Summary (2)'!H6</f>
        <v>3350</v>
      </c>
    </row>
    <row r="6" spans="1:6">
      <c r="A6">
        <f>IF('Data Summary (2)'!A7="v",1,0)</f>
        <v>0</v>
      </c>
      <c r="B6" s="2">
        <f>'Data Summary (2)'!B7</f>
        <v>1</v>
      </c>
      <c r="C6" s="2">
        <f>'Data Summary (2)'!C7</f>
        <v>300</v>
      </c>
      <c r="D6" s="2">
        <f>'Data Summary (2)'!D7</f>
        <v>16</v>
      </c>
      <c r="E6" s="3">
        <f>'Data Summary (2)'!G7</f>
        <v>0.15</v>
      </c>
      <c r="F6" s="3">
        <f>'Data Summary (2)'!H7</f>
        <v>3350</v>
      </c>
    </row>
    <row r="7" spans="1:6">
      <c r="A7">
        <f>IF('Data Summary (2)'!A8="v",1,0)</f>
        <v>0</v>
      </c>
      <c r="B7" s="2">
        <f>'Data Summary (2)'!B8</f>
        <v>1</v>
      </c>
      <c r="C7" s="2">
        <f>'Data Summary (2)'!C8</f>
        <v>300</v>
      </c>
      <c r="D7" s="2">
        <f>'Data Summary (2)'!D8</f>
        <v>18</v>
      </c>
      <c r="E7" s="3">
        <f>'Data Summary (2)'!G8</f>
        <v>0.15</v>
      </c>
      <c r="F7" s="3">
        <f>'Data Summary (2)'!H8</f>
        <v>3300</v>
      </c>
    </row>
    <row r="8" spans="1:6">
      <c r="A8">
        <f>IF('Data Summary (2)'!A9="v",1,0)</f>
        <v>0</v>
      </c>
      <c r="B8" s="2">
        <f>'Data Summary (2)'!B9</f>
        <v>1</v>
      </c>
      <c r="C8" s="2">
        <f>'Data Summary (2)'!C9</f>
        <v>300</v>
      </c>
      <c r="D8" s="2">
        <f>'Data Summary (2)'!D9</f>
        <v>20</v>
      </c>
      <c r="E8" s="3">
        <f>'Data Summary (2)'!G9</f>
        <v>0.15</v>
      </c>
      <c r="F8" s="3">
        <f>'Data Summary (2)'!H9</f>
        <v>3300</v>
      </c>
    </row>
    <row r="9" spans="1:6">
      <c r="A9">
        <f>IF('Data Summary (2)'!A10="v",1,0)</f>
        <v>0</v>
      </c>
      <c r="B9" s="2">
        <f>'Data Summary (2)'!B10</f>
        <v>1</v>
      </c>
      <c r="C9" s="2">
        <f>'Data Summary (2)'!C10</f>
        <v>300</v>
      </c>
      <c r="D9" s="2">
        <f>'Data Summary (2)'!D10</f>
        <v>25</v>
      </c>
      <c r="E9" s="3">
        <f>'Data Summary (2)'!G10</f>
        <v>0.1</v>
      </c>
      <c r="F9" s="3">
        <f>'Data Summary (2)'!H10</f>
        <v>3300</v>
      </c>
    </row>
    <row r="10" spans="1:6">
      <c r="A10">
        <f>IF('Data Summary (2)'!A11="v",1,0)</f>
        <v>0</v>
      </c>
      <c r="B10" s="2">
        <f>'Data Summary (2)'!B11</f>
        <v>1</v>
      </c>
      <c r="C10" s="2">
        <f>'Data Summary (2)'!C11</f>
        <v>300</v>
      </c>
      <c r="D10" s="2">
        <f>'Data Summary (2)'!D11</f>
        <v>30</v>
      </c>
      <c r="E10" s="3">
        <f>'Data Summary (2)'!G11</f>
        <v>0.04</v>
      </c>
      <c r="F10" s="3">
        <f>'Data Summary (2)'!H11</f>
        <v>3300</v>
      </c>
    </row>
    <row r="11" spans="1:6">
      <c r="A11">
        <f>IF('Data Summary (2)'!A12="v",1,0)</f>
        <v>0</v>
      </c>
      <c r="B11" s="2">
        <f>'Data Summary (2)'!B12</f>
        <v>2</v>
      </c>
      <c r="C11" s="2">
        <f>'Data Summary (2)'!C12</f>
        <v>300</v>
      </c>
      <c r="D11" s="2">
        <f>'Data Summary (2)'!D12</f>
        <v>10</v>
      </c>
      <c r="E11" s="3">
        <f>'Data Summary (2)'!G12</f>
        <v>0.12</v>
      </c>
      <c r="F11" s="3">
        <f>'Data Summary (2)'!H12</f>
        <v>3300</v>
      </c>
    </row>
    <row r="12" spans="1:6">
      <c r="A12">
        <f>IF('Data Summary (2)'!A13="v",1,0)</f>
        <v>0</v>
      </c>
      <c r="B12" s="2">
        <f>'Data Summary (2)'!B13</f>
        <v>2</v>
      </c>
      <c r="C12" s="2">
        <f>'Data Summary (2)'!C13</f>
        <v>300</v>
      </c>
      <c r="D12" s="2">
        <f>'Data Summary (2)'!D13</f>
        <v>12</v>
      </c>
      <c r="E12" s="3">
        <f>'Data Summary (2)'!G13</f>
        <v>0.12</v>
      </c>
      <c r="F12" s="3">
        <f>'Data Summary (2)'!H13</f>
        <v>3300</v>
      </c>
    </row>
    <row r="13" spans="1:6">
      <c r="A13">
        <f>IF('Data Summary (2)'!A14="v",1,0)</f>
        <v>0</v>
      </c>
      <c r="B13" s="2">
        <f>'Data Summary (2)'!B14</f>
        <v>2</v>
      </c>
      <c r="C13" s="2">
        <f>'Data Summary (2)'!C14</f>
        <v>300</v>
      </c>
      <c r="D13" s="2">
        <f>'Data Summary (2)'!D14</f>
        <v>14</v>
      </c>
      <c r="E13" s="3">
        <f>'Data Summary (2)'!G14</f>
        <v>0.12</v>
      </c>
      <c r="F13" s="3">
        <f>'Data Summary (2)'!H14</f>
        <v>3300</v>
      </c>
    </row>
    <row r="14" spans="1:6">
      <c r="A14">
        <f>IF('Data Summary (2)'!A15="v",1,0)</f>
        <v>0</v>
      </c>
      <c r="B14" s="2">
        <f>'Data Summary (2)'!B15</f>
        <v>2</v>
      </c>
      <c r="C14" s="2">
        <f>'Data Summary (2)'!C15</f>
        <v>300</v>
      </c>
      <c r="D14" s="2">
        <f>'Data Summary (2)'!D15</f>
        <v>15</v>
      </c>
      <c r="E14" s="3">
        <f>'Data Summary (2)'!G15</f>
        <v>0.04</v>
      </c>
      <c r="F14" s="3">
        <f>'Data Summary (2)'!H15</f>
        <v>3300</v>
      </c>
    </row>
    <row r="15" spans="1:6">
      <c r="A15">
        <f>IF('Data Summary (2)'!A16="v",1,0)</f>
        <v>0</v>
      </c>
      <c r="B15" s="2">
        <f>'Data Summary (2)'!B16</f>
        <v>2</v>
      </c>
      <c r="C15" s="2">
        <f>'Data Summary (2)'!C16</f>
        <v>300</v>
      </c>
      <c r="D15" s="2">
        <f>'Data Summary (2)'!D16</f>
        <v>16</v>
      </c>
      <c r="E15" s="3">
        <f>'Data Summary (2)'!G16</f>
        <v>0.04</v>
      </c>
      <c r="F15" s="3">
        <f>'Data Summary (2)'!H16</f>
        <v>3300</v>
      </c>
    </row>
    <row r="16" spans="1:6">
      <c r="A16">
        <f>IF('Data Summary (2)'!A17="v",1,0)</f>
        <v>0</v>
      </c>
      <c r="B16" s="2">
        <f>'Data Summary (2)'!B17</f>
        <v>2</v>
      </c>
      <c r="C16" s="2">
        <f>'Data Summary (2)'!C17</f>
        <v>300</v>
      </c>
      <c r="D16" s="2">
        <f>'Data Summary (2)'!D17</f>
        <v>18</v>
      </c>
      <c r="E16" s="3">
        <f>'Data Summary (2)'!G17</f>
        <v>0</v>
      </c>
      <c r="F16" s="3">
        <f>'Data Summary (2)'!H17</f>
        <v>3300</v>
      </c>
    </row>
    <row r="17" spans="1:6">
      <c r="A17">
        <f>IF('Data Summary (2)'!A18="v",1,0)</f>
        <v>0</v>
      </c>
      <c r="B17" s="2">
        <f>'Data Summary (2)'!B18</f>
        <v>2</v>
      </c>
      <c r="C17" s="2">
        <f>'Data Summary (2)'!C18</f>
        <v>300</v>
      </c>
      <c r="D17" s="2">
        <f>'Data Summary (2)'!D18</f>
        <v>20</v>
      </c>
      <c r="E17" s="3">
        <f>'Data Summary (2)'!G18</f>
        <v>0</v>
      </c>
      <c r="F17" s="3">
        <f>'Data Summary (2)'!H18</f>
        <v>3330</v>
      </c>
    </row>
    <row r="18" spans="1:6">
      <c r="A18">
        <f>IF('Data Summary (2)'!A19="v",1,0)</f>
        <v>0</v>
      </c>
      <c r="B18" s="2">
        <f>'Data Summary (2)'!B19</f>
        <v>2</v>
      </c>
      <c r="C18" s="2">
        <f>'Data Summary (2)'!C19</f>
        <v>300</v>
      </c>
      <c r="D18" s="2">
        <f>'Data Summary (2)'!D19</f>
        <v>25</v>
      </c>
      <c r="E18" s="3">
        <f>'Data Summary (2)'!G19</f>
        <v>-0.05</v>
      </c>
      <c r="F18" s="3">
        <f>'Data Summary (2)'!H19</f>
        <v>3400</v>
      </c>
    </row>
    <row r="19" spans="1:6">
      <c r="A19">
        <f>IF('Data Summary (2)'!A20="v",1,0)</f>
        <v>0</v>
      </c>
      <c r="B19" s="2">
        <f>'Data Summary (2)'!B20</f>
        <v>2</v>
      </c>
      <c r="C19" s="2">
        <f>'Data Summary (2)'!C20</f>
        <v>300</v>
      </c>
      <c r="D19" s="2">
        <f>'Data Summary (2)'!D20</f>
        <v>30</v>
      </c>
      <c r="E19" s="3">
        <f>'Data Summary (2)'!G20</f>
        <v>-0.08</v>
      </c>
      <c r="F19" s="3">
        <f>'Data Summary (2)'!H20</f>
        <v>3550</v>
      </c>
    </row>
    <row r="20" spans="1:6">
      <c r="A20">
        <f>IF('Data Summary (2)'!A21="v",1,0)</f>
        <v>0</v>
      </c>
      <c r="B20" s="2">
        <f>'Data Summary (2)'!B21</f>
        <v>3</v>
      </c>
      <c r="C20" s="2">
        <f>'Data Summary (2)'!C21</f>
        <v>300</v>
      </c>
      <c r="D20" s="2">
        <f>'Data Summary (2)'!D21</f>
        <v>10</v>
      </c>
      <c r="E20" s="3">
        <f>'Data Summary (2)'!G21</f>
        <v>0.05</v>
      </c>
      <c r="F20" s="3">
        <f>'Data Summary (2)'!H21</f>
        <v>3300</v>
      </c>
    </row>
    <row r="21" spans="1:6">
      <c r="A21">
        <f>IF('Data Summary (2)'!A22="v",1,0)</f>
        <v>0</v>
      </c>
      <c r="B21" s="2">
        <f>'Data Summary (2)'!B22</f>
        <v>3</v>
      </c>
      <c r="C21" s="2">
        <f>'Data Summary (2)'!C22</f>
        <v>300</v>
      </c>
      <c r="D21" s="2">
        <f>'Data Summary (2)'!D22</f>
        <v>12</v>
      </c>
      <c r="E21" s="3">
        <f>'Data Summary (2)'!G22</f>
        <v>0</v>
      </c>
      <c r="F21" s="3">
        <f>'Data Summary (2)'!H22</f>
        <v>3300</v>
      </c>
    </row>
    <row r="22" spans="1:6">
      <c r="A22">
        <f>IF('Data Summary (2)'!A23="v",1,0)</f>
        <v>0</v>
      </c>
      <c r="B22" s="2">
        <f>'Data Summary (2)'!B23</f>
        <v>3</v>
      </c>
      <c r="C22" s="2">
        <f>'Data Summary (2)'!C23</f>
        <v>300</v>
      </c>
      <c r="D22" s="2">
        <f>'Data Summary (2)'!D23</f>
        <v>14</v>
      </c>
      <c r="E22" s="3">
        <f>'Data Summary (2)'!G23</f>
        <v>0</v>
      </c>
      <c r="F22" s="3">
        <f>'Data Summary (2)'!H23</f>
        <v>3300</v>
      </c>
    </row>
    <row r="23" spans="1:6">
      <c r="A23">
        <f>IF('Data Summary (2)'!A24="v",1,0)</f>
        <v>0</v>
      </c>
      <c r="B23" s="2">
        <f>'Data Summary (2)'!B24</f>
        <v>3</v>
      </c>
      <c r="C23" s="2">
        <f>'Data Summary (2)'!C24</f>
        <v>300</v>
      </c>
      <c r="D23" s="2">
        <f>'Data Summary (2)'!D24</f>
        <v>15</v>
      </c>
      <c r="E23" s="3">
        <f>'Data Summary (2)'!G24</f>
        <v>0</v>
      </c>
      <c r="F23" s="3">
        <f>'Data Summary (2)'!H24</f>
        <v>3300</v>
      </c>
    </row>
    <row r="24" spans="1:6">
      <c r="A24">
        <f>IF('Data Summary (2)'!A25="v",1,0)</f>
        <v>0</v>
      </c>
      <c r="B24" s="2">
        <f>'Data Summary (2)'!B25</f>
        <v>3</v>
      </c>
      <c r="C24" s="2">
        <f>'Data Summary (2)'!C25</f>
        <v>300</v>
      </c>
      <c r="D24" s="2">
        <f>'Data Summary (2)'!D25</f>
        <v>16</v>
      </c>
      <c r="E24" s="3">
        <f>'Data Summary (2)'!G25</f>
        <v>-0.05</v>
      </c>
      <c r="F24" s="3">
        <f>'Data Summary (2)'!H25</f>
        <v>3350</v>
      </c>
    </row>
    <row r="25" spans="1:6">
      <c r="A25">
        <f>IF('Data Summary (2)'!A26="v",1,0)</f>
        <v>0</v>
      </c>
      <c r="B25" s="2">
        <f>'Data Summary (2)'!B26</f>
        <v>3</v>
      </c>
      <c r="C25" s="2">
        <f>'Data Summary (2)'!C26</f>
        <v>300</v>
      </c>
      <c r="D25" s="2">
        <f>'Data Summary (2)'!D26</f>
        <v>18</v>
      </c>
      <c r="E25" s="3">
        <f>'Data Summary (2)'!G26</f>
        <v>-0.05</v>
      </c>
      <c r="F25" s="3">
        <f>'Data Summary (2)'!H26</f>
        <v>3350</v>
      </c>
    </row>
    <row r="26" spans="1:6" ht="17.100000000000001" customHeight="1">
      <c r="A26">
        <f>IF('Data Summary (2)'!A27="v",1,0)</f>
        <v>0</v>
      </c>
      <c r="B26" s="2">
        <f>'Data Summary (2)'!B27</f>
        <v>3</v>
      </c>
      <c r="C26" s="2">
        <f>'Data Summary (2)'!C27</f>
        <v>300</v>
      </c>
      <c r="D26" s="2">
        <f>'Data Summary (2)'!D27</f>
        <v>20</v>
      </c>
      <c r="E26" s="3">
        <f>'Data Summary (2)'!G27</f>
        <v>-0.06</v>
      </c>
      <c r="F26" s="3">
        <f>'Data Summary (2)'!H27</f>
        <v>3450</v>
      </c>
    </row>
    <row r="27" spans="1:6" ht="17.100000000000001" customHeight="1">
      <c r="A27">
        <f>IF('Data Summary (2)'!A28="v",1,0)</f>
        <v>0</v>
      </c>
      <c r="B27" s="2">
        <f>'Data Summary (2)'!B28</f>
        <v>3</v>
      </c>
      <c r="C27" s="2">
        <f>'Data Summary (2)'!C28</f>
        <v>300</v>
      </c>
      <c r="D27" s="2">
        <f>'Data Summary (2)'!D28</f>
        <v>25</v>
      </c>
      <c r="E27" s="3">
        <f>'Data Summary (2)'!G28</f>
        <v>-0.1</v>
      </c>
      <c r="F27" s="3">
        <f>'Data Summary (2)'!H28</f>
        <v>3700</v>
      </c>
    </row>
    <row r="28" spans="1:6" ht="17.100000000000001" customHeight="1">
      <c r="A28">
        <f>IF('Data Summary (2)'!A29="v",1,0)</f>
        <v>0</v>
      </c>
      <c r="B28" s="2">
        <f>'Data Summary (2)'!B29</f>
        <v>3</v>
      </c>
      <c r="C28" s="2">
        <f>'Data Summary (2)'!C29</f>
        <v>300</v>
      </c>
      <c r="D28" s="2">
        <f>'Data Summary (2)'!D29</f>
        <v>30</v>
      </c>
      <c r="E28" s="3">
        <f>'Data Summary (2)'!G29</f>
        <v>-0.12</v>
      </c>
      <c r="F28" s="3">
        <f>'Data Summary (2)'!H29</f>
        <v>3800</v>
      </c>
    </row>
    <row r="29" spans="1:6">
      <c r="A29">
        <f>IF('Data Summary (2)'!A31="v",1,0)</f>
        <v>0</v>
      </c>
      <c r="B29" s="2">
        <f>'Data Summary (2)'!B31</f>
        <v>1</v>
      </c>
      <c r="C29" s="2">
        <f>'Data Summary (2)'!C31</f>
        <v>400</v>
      </c>
      <c r="D29" s="2">
        <f>'Data Summary (2)'!D31</f>
        <v>10</v>
      </c>
      <c r="E29" s="3">
        <f>'Data Summary (2)'!G31</f>
        <v>0</v>
      </c>
      <c r="F29" s="3">
        <f>'Data Summary (2)'!H31</f>
        <v>4000</v>
      </c>
    </row>
    <row r="30" spans="1:6">
      <c r="A30">
        <f>IF('Data Summary (2)'!A32="v",1,0)</f>
        <v>0</v>
      </c>
      <c r="B30" s="2">
        <f>'Data Summary (2)'!B32</f>
        <v>1</v>
      </c>
      <c r="C30" s="2">
        <f>'Data Summary (2)'!C32</f>
        <v>400</v>
      </c>
      <c r="D30" s="2">
        <f>'Data Summary (2)'!D32</f>
        <v>12</v>
      </c>
      <c r="E30" s="3">
        <f>'Data Summary (2)'!G32</f>
        <v>0</v>
      </c>
      <c r="F30" s="3">
        <f>'Data Summary (2)'!H32</f>
        <v>3950</v>
      </c>
    </row>
    <row r="31" spans="1:6">
      <c r="A31">
        <f>IF('Data Summary (2)'!A33="v",1,0)</f>
        <v>0</v>
      </c>
      <c r="B31" s="2">
        <f>'Data Summary (2)'!B33</f>
        <v>1</v>
      </c>
      <c r="C31" s="2">
        <f>'Data Summary (2)'!C33</f>
        <v>400</v>
      </c>
      <c r="D31" s="2">
        <f>'Data Summary (2)'!D33</f>
        <v>14</v>
      </c>
      <c r="E31" s="3">
        <f>'Data Summary (2)'!G33</f>
        <v>0</v>
      </c>
      <c r="F31" s="3">
        <f>'Data Summary (2)'!H33</f>
        <v>3950</v>
      </c>
    </row>
    <row r="32" spans="1:6">
      <c r="A32">
        <f>IF('Data Summary (2)'!A34="v",1,0)</f>
        <v>0</v>
      </c>
      <c r="B32" s="2">
        <f>'Data Summary (2)'!B34</f>
        <v>1</v>
      </c>
      <c r="C32" s="2">
        <f>'Data Summary (2)'!C34</f>
        <v>400</v>
      </c>
      <c r="D32" s="2">
        <f>'Data Summary (2)'!D34</f>
        <v>15</v>
      </c>
      <c r="E32" s="3">
        <f>'Data Summary (2)'!G34</f>
        <v>0</v>
      </c>
      <c r="F32" s="3">
        <f>'Data Summary (2)'!H34</f>
        <v>3950</v>
      </c>
    </row>
    <row r="33" spans="1:6">
      <c r="A33">
        <f>IF('Data Summary (2)'!A35="v",1,0)</f>
        <v>0</v>
      </c>
      <c r="B33" s="2">
        <f>'Data Summary (2)'!B35</f>
        <v>1</v>
      </c>
      <c r="C33" s="2">
        <f>'Data Summary (2)'!C35</f>
        <v>400</v>
      </c>
      <c r="D33" s="2">
        <f>'Data Summary (2)'!D35</f>
        <v>16</v>
      </c>
      <c r="E33" s="3">
        <f>'Data Summary (2)'!G35</f>
        <v>0</v>
      </c>
      <c r="F33" s="3">
        <f>'Data Summary (2)'!H35</f>
        <v>3950</v>
      </c>
    </row>
    <row r="34" spans="1:6">
      <c r="A34">
        <f>IF('Data Summary (2)'!A36="v",1,0)</f>
        <v>0</v>
      </c>
      <c r="B34" s="2">
        <f>'Data Summary (2)'!B36</f>
        <v>1</v>
      </c>
      <c r="C34" s="2">
        <f>'Data Summary (2)'!C36</f>
        <v>400</v>
      </c>
      <c r="D34" s="2">
        <f>'Data Summary (2)'!D36</f>
        <v>18</v>
      </c>
      <c r="E34" s="3">
        <f>'Data Summary (2)'!G36</f>
        <v>0</v>
      </c>
      <c r="F34" s="3">
        <f>'Data Summary (2)'!H36</f>
        <v>3950</v>
      </c>
    </row>
    <row r="35" spans="1:6">
      <c r="A35">
        <f>IF('Data Summary (2)'!A37="v",1,0)</f>
        <v>0</v>
      </c>
      <c r="B35" s="2">
        <f>'Data Summary (2)'!B37</f>
        <v>1</v>
      </c>
      <c r="C35" s="2">
        <f>'Data Summary (2)'!C37</f>
        <v>400</v>
      </c>
      <c r="D35" s="2">
        <f>'Data Summary (2)'!D37</f>
        <v>20</v>
      </c>
      <c r="E35" s="3">
        <f>'Data Summary (2)'!G37</f>
        <v>0</v>
      </c>
      <c r="F35" s="3">
        <f>'Data Summary (2)'!H37</f>
        <v>3950</v>
      </c>
    </row>
    <row r="36" spans="1:6">
      <c r="A36">
        <f>IF('Data Summary (2)'!A38="v",1,0)</f>
        <v>0</v>
      </c>
      <c r="B36" s="2">
        <f>'Data Summary (2)'!B38</f>
        <v>1</v>
      </c>
      <c r="C36" s="2">
        <f>'Data Summary (2)'!C38</f>
        <v>400</v>
      </c>
      <c r="D36" s="2">
        <f>'Data Summary (2)'!D38</f>
        <v>25</v>
      </c>
      <c r="E36" s="3">
        <f>'Data Summary (2)'!G38</f>
        <v>-0.01</v>
      </c>
      <c r="F36" s="3">
        <f>'Data Summary (2)'!H38</f>
        <v>4050</v>
      </c>
    </row>
    <row r="37" spans="1:6">
      <c r="A37">
        <f>IF('Data Summary (2)'!A39="v",1,0)</f>
        <v>0</v>
      </c>
      <c r="B37" s="2">
        <f>'Data Summary (2)'!B39</f>
        <v>1</v>
      </c>
      <c r="C37" s="2">
        <f>'Data Summary (2)'!C39</f>
        <v>400</v>
      </c>
      <c r="D37" s="2">
        <f>'Data Summary (2)'!D39</f>
        <v>30</v>
      </c>
      <c r="E37" s="3">
        <f>'Data Summary (2)'!G39</f>
        <v>0.05</v>
      </c>
      <c r="F37" s="3">
        <f>'Data Summary (2)'!H39</f>
        <v>4200</v>
      </c>
    </row>
    <row r="38" spans="1:6">
      <c r="A38">
        <f>IF('Data Summary (2)'!A40="v",1,0)</f>
        <v>0</v>
      </c>
      <c r="B38" s="2">
        <f>'Data Summary (2)'!B40</f>
        <v>2</v>
      </c>
      <c r="C38" s="2">
        <f>'Data Summary (2)'!C40</f>
        <v>400</v>
      </c>
      <c r="D38" s="2">
        <f>'Data Summary (2)'!D40</f>
        <v>10</v>
      </c>
      <c r="E38" s="3">
        <f>'Data Summary (2)'!G40</f>
        <v>0</v>
      </c>
      <c r="F38" s="3">
        <f>'Data Summary (2)'!H40</f>
        <v>3950</v>
      </c>
    </row>
    <row r="39" spans="1:6">
      <c r="A39">
        <f>IF('Data Summary (2)'!A41="v",1,0)</f>
        <v>0</v>
      </c>
      <c r="B39" s="2">
        <f>'Data Summary (2)'!B41</f>
        <v>2</v>
      </c>
      <c r="C39" s="2">
        <f>'Data Summary (2)'!C41</f>
        <v>400</v>
      </c>
      <c r="D39" s="2">
        <f>'Data Summary (2)'!D41</f>
        <v>12</v>
      </c>
      <c r="E39" s="3">
        <f>'Data Summary (2)'!G41</f>
        <v>0</v>
      </c>
      <c r="F39" s="3">
        <f>'Data Summary (2)'!H41</f>
        <v>3950</v>
      </c>
    </row>
    <row r="40" spans="1:6">
      <c r="A40">
        <f>IF('Data Summary (2)'!A42="v",1,0)</f>
        <v>0</v>
      </c>
      <c r="B40" s="2">
        <f>'Data Summary (2)'!B42</f>
        <v>2</v>
      </c>
      <c r="C40" s="2">
        <f>'Data Summary (2)'!C42</f>
        <v>400</v>
      </c>
      <c r="D40" s="2">
        <f>'Data Summary (2)'!D42</f>
        <v>14</v>
      </c>
      <c r="E40" s="3">
        <f>'Data Summary (2)'!G42</f>
        <v>0</v>
      </c>
      <c r="F40" s="3">
        <f>'Data Summary (2)'!H42</f>
        <v>3980</v>
      </c>
    </row>
    <row r="41" spans="1:6">
      <c r="A41">
        <f>IF('Data Summary (2)'!A43="v",1,0)</f>
        <v>0</v>
      </c>
      <c r="B41" s="2">
        <f>'Data Summary (2)'!B43</f>
        <v>2</v>
      </c>
      <c r="C41" s="2">
        <f>'Data Summary (2)'!C43</f>
        <v>400</v>
      </c>
      <c r="D41" s="2">
        <f>'Data Summary (2)'!D43</f>
        <v>15</v>
      </c>
      <c r="E41" s="3">
        <f>'Data Summary (2)'!G43</f>
        <v>-0.02</v>
      </c>
      <c r="F41" s="3">
        <f>'Data Summary (2)'!H43</f>
        <v>3980</v>
      </c>
    </row>
    <row r="42" spans="1:6">
      <c r="A42">
        <f>IF('Data Summary (2)'!A44="v",1,0)</f>
        <v>0</v>
      </c>
      <c r="B42" s="2">
        <f>'Data Summary (2)'!B44</f>
        <v>2</v>
      </c>
      <c r="C42" s="2">
        <f>'Data Summary (2)'!C44</f>
        <v>400</v>
      </c>
      <c r="D42" s="2">
        <f>'Data Summary (2)'!D44</f>
        <v>16</v>
      </c>
      <c r="E42" s="3">
        <f>'Data Summary (2)'!G44</f>
        <v>-0.02</v>
      </c>
      <c r="F42" s="3">
        <f>'Data Summary (2)'!H44</f>
        <v>4000</v>
      </c>
    </row>
    <row r="43" spans="1:6">
      <c r="A43">
        <f>IF('Data Summary (2)'!A45="v",1,0)</f>
        <v>0</v>
      </c>
      <c r="B43" s="2">
        <f>'Data Summary (2)'!B45</f>
        <v>2</v>
      </c>
      <c r="C43" s="2">
        <f>'Data Summary (2)'!C45</f>
        <v>400</v>
      </c>
      <c r="D43" s="2">
        <f>'Data Summary (2)'!D45</f>
        <v>18</v>
      </c>
      <c r="E43" s="3">
        <f>'Data Summary (2)'!G45</f>
        <v>-0.05</v>
      </c>
      <c r="F43" s="3">
        <f>'Data Summary (2)'!H45</f>
        <v>4050</v>
      </c>
    </row>
    <row r="44" spans="1:6">
      <c r="A44">
        <f>IF('Data Summary (2)'!A46="v",1,0)</f>
        <v>0</v>
      </c>
      <c r="B44" s="2">
        <f>'Data Summary (2)'!B46</f>
        <v>2</v>
      </c>
      <c r="C44" s="2">
        <f>'Data Summary (2)'!C46</f>
        <v>400</v>
      </c>
      <c r="D44" s="2">
        <f>'Data Summary (2)'!D46</f>
        <v>20</v>
      </c>
      <c r="E44" s="3">
        <f>'Data Summary (2)'!G46</f>
        <v>-0.05</v>
      </c>
      <c r="F44" s="3">
        <f>'Data Summary (2)'!H46</f>
        <v>4150</v>
      </c>
    </row>
    <row r="45" spans="1:6">
      <c r="A45">
        <f>IF('Data Summary (2)'!A47="v",1,0)</f>
        <v>0</v>
      </c>
      <c r="B45" s="2">
        <f>'Data Summary (2)'!B47</f>
        <v>2</v>
      </c>
      <c r="C45" s="2">
        <f>'Data Summary (2)'!C47</f>
        <v>400</v>
      </c>
      <c r="D45" s="2">
        <f>'Data Summary (2)'!D47</f>
        <v>25</v>
      </c>
      <c r="E45" s="3">
        <f>'Data Summary (2)'!G47</f>
        <v>-0.1</v>
      </c>
      <c r="F45" s="3">
        <f>'Data Summary (2)'!H47</f>
        <v>4300</v>
      </c>
    </row>
    <row r="46" spans="1:6">
      <c r="A46">
        <f>IF('Data Summary (2)'!A48="v",1,0)</f>
        <v>0</v>
      </c>
      <c r="B46" s="2">
        <f>'Data Summary (2)'!B48</f>
        <v>2</v>
      </c>
      <c r="C46" s="2">
        <f>'Data Summary (2)'!C48</f>
        <v>400</v>
      </c>
      <c r="D46" s="2">
        <f>'Data Summary (2)'!D48</f>
        <v>30</v>
      </c>
      <c r="E46" s="3">
        <f>'Data Summary (2)'!G48</f>
        <v>-0.1</v>
      </c>
      <c r="F46" s="3">
        <f>'Data Summary (2)'!H48</f>
        <v>4500</v>
      </c>
    </row>
    <row r="47" spans="1:6">
      <c r="A47">
        <f>IF('Data Summary (2)'!A49="v",1,0)</f>
        <v>0</v>
      </c>
      <c r="B47" s="2">
        <f>'Data Summary (2)'!B49</f>
        <v>3</v>
      </c>
      <c r="C47" s="2">
        <f>'Data Summary (2)'!C49</f>
        <v>400</v>
      </c>
      <c r="D47" s="2">
        <f>'Data Summary (2)'!D49</f>
        <v>10</v>
      </c>
      <c r="E47" s="3">
        <f>'Data Summary (2)'!G49</f>
        <v>0</v>
      </c>
      <c r="F47" s="3">
        <f>'Data Summary (2)'!H49</f>
        <v>3950</v>
      </c>
    </row>
    <row r="48" spans="1:6">
      <c r="A48">
        <f>IF('Data Summary (2)'!A50="v",1,0)</f>
        <v>0</v>
      </c>
      <c r="B48" s="2">
        <f>'Data Summary (2)'!B50</f>
        <v>3</v>
      </c>
      <c r="C48" s="2">
        <f>'Data Summary (2)'!C50</f>
        <v>400</v>
      </c>
      <c r="D48" s="2">
        <f>'Data Summary (2)'!D50</f>
        <v>12</v>
      </c>
      <c r="E48" s="3">
        <f>'Data Summary (2)'!G50</f>
        <v>-0.05</v>
      </c>
      <c r="F48" s="3">
        <f>'Data Summary (2)'!H50</f>
        <v>4000</v>
      </c>
    </row>
    <row r="49" spans="1:6">
      <c r="A49">
        <f>IF('Data Summary (2)'!A51="v",1,0)</f>
        <v>0</v>
      </c>
      <c r="B49" s="2">
        <f>'Data Summary (2)'!B51</f>
        <v>3</v>
      </c>
      <c r="C49" s="2">
        <f>'Data Summary (2)'!C51</f>
        <v>400</v>
      </c>
      <c r="D49" s="2">
        <f>'Data Summary (2)'!D51</f>
        <v>14</v>
      </c>
      <c r="E49" s="3">
        <f>'Data Summary (2)'!G51</f>
        <v>-0.05</v>
      </c>
      <c r="F49" s="3">
        <f>'Data Summary (2)'!H51</f>
        <v>4100</v>
      </c>
    </row>
    <row r="50" spans="1:6">
      <c r="A50">
        <f>IF('Data Summary (2)'!A52="v",1,0)</f>
        <v>0</v>
      </c>
      <c r="B50" s="2">
        <f>'Data Summary (2)'!B52</f>
        <v>3</v>
      </c>
      <c r="C50" s="2">
        <f>'Data Summary (2)'!C52</f>
        <v>400</v>
      </c>
      <c r="D50" s="2">
        <f>'Data Summary (2)'!D52</f>
        <v>15</v>
      </c>
      <c r="E50" s="3">
        <f>'Data Summary (2)'!G52</f>
        <v>-0.05</v>
      </c>
      <c r="F50" s="3">
        <f>'Data Summary (2)'!H52</f>
        <v>4100</v>
      </c>
    </row>
    <row r="51" spans="1:6">
      <c r="A51">
        <f>IF('Data Summary (2)'!A53="v",1,0)</f>
        <v>0</v>
      </c>
      <c r="B51" s="2">
        <f>'Data Summary (2)'!B53</f>
        <v>3</v>
      </c>
      <c r="C51" s="2">
        <f>'Data Summary (2)'!C53</f>
        <v>400</v>
      </c>
      <c r="D51" s="2">
        <f>'Data Summary (2)'!D53</f>
        <v>16</v>
      </c>
      <c r="E51" s="3">
        <f>'Data Summary (2)'!G53</f>
        <v>-0.05</v>
      </c>
      <c r="F51" s="3">
        <f>'Data Summary (2)'!H53</f>
        <v>4150</v>
      </c>
    </row>
    <row r="52" spans="1:6">
      <c r="A52">
        <f>IF('Data Summary (2)'!A54="v",1,0)</f>
        <v>0</v>
      </c>
      <c r="B52" s="2">
        <f>'Data Summary (2)'!B54</f>
        <v>3</v>
      </c>
      <c r="C52" s="2">
        <f>'Data Summary (2)'!C54</f>
        <v>400</v>
      </c>
      <c r="D52" s="2">
        <f>'Data Summary (2)'!D54</f>
        <v>18</v>
      </c>
      <c r="E52" s="3">
        <f>'Data Summary (2)'!G54</f>
        <v>-0.1</v>
      </c>
      <c r="F52" s="3">
        <f>'Data Summary (2)'!H54</f>
        <v>4250</v>
      </c>
    </row>
    <row r="53" spans="1:6">
      <c r="A53">
        <f>IF('Data Summary (2)'!A55="v",1,0)</f>
        <v>0</v>
      </c>
      <c r="B53" s="2">
        <f>'Data Summary (2)'!B55</f>
        <v>3</v>
      </c>
      <c r="C53" s="2">
        <f>'Data Summary (2)'!C55</f>
        <v>400</v>
      </c>
      <c r="D53" s="2">
        <f>'Data Summary (2)'!D55</f>
        <v>20</v>
      </c>
      <c r="E53" s="3">
        <f>'Data Summary (2)'!G55</f>
        <v>-0.1</v>
      </c>
      <c r="F53" s="3">
        <f>'Data Summary (2)'!H55</f>
        <v>4350</v>
      </c>
    </row>
    <row r="54" spans="1:6">
      <c r="A54">
        <f>IF('Data Summary (2)'!A56="v",1,0)</f>
        <v>0</v>
      </c>
      <c r="B54" s="2">
        <f>'Data Summary (2)'!B56</f>
        <v>3</v>
      </c>
      <c r="C54" s="2">
        <f>'Data Summary (2)'!C56</f>
        <v>400</v>
      </c>
      <c r="D54" s="2">
        <f>'Data Summary (2)'!D56</f>
        <v>25</v>
      </c>
      <c r="E54" s="3">
        <f>'Data Summary (2)'!G56</f>
        <v>-0.1</v>
      </c>
      <c r="F54" s="3">
        <f>'Data Summary (2)'!H56</f>
        <v>4500</v>
      </c>
    </row>
    <row r="55" spans="1:6">
      <c r="A55">
        <f>IF('Data Summary (2)'!A57="v",1,0)</f>
        <v>1</v>
      </c>
      <c r="B55" s="2">
        <f>'Data Summary (2)'!B57</f>
        <v>3</v>
      </c>
      <c r="C55" s="2">
        <f>'Data Summary (2)'!C57</f>
        <v>400</v>
      </c>
      <c r="D55" s="2">
        <f>'Data Summary (2)'!D57</f>
        <v>30</v>
      </c>
      <c r="E55" s="3">
        <f>'Data Summary (2)'!G57</f>
        <v>-0.12</v>
      </c>
      <c r="F55" s="3">
        <f>'Data Summary (2)'!H57</f>
        <v>4500</v>
      </c>
    </row>
    <row r="56" spans="1:6">
      <c r="A56">
        <f>IF('Data Summary (2)'!A59="v",1,0)</f>
        <v>0</v>
      </c>
      <c r="B56" s="2">
        <f>'Data Summary (2)'!B59</f>
        <v>1</v>
      </c>
      <c r="C56" s="2">
        <f>'Data Summary (2)'!C59</f>
        <v>500</v>
      </c>
      <c r="D56" s="2">
        <f>'Data Summary (2)'!D59</f>
        <v>10</v>
      </c>
      <c r="E56" s="3">
        <f>'Data Summary (2)'!G59</f>
        <v>0</v>
      </c>
      <c r="F56" s="3">
        <f>'Data Summary (2)'!H59</f>
        <v>4600</v>
      </c>
    </row>
    <row r="57" spans="1:6">
      <c r="A57">
        <f>IF('Data Summary (2)'!A60="v",1,0)</f>
        <v>0</v>
      </c>
      <c r="B57" s="2">
        <f>'Data Summary (2)'!B60</f>
        <v>1</v>
      </c>
      <c r="C57" s="2">
        <f>'Data Summary (2)'!C60</f>
        <v>500</v>
      </c>
      <c r="D57" s="2">
        <f>'Data Summary (2)'!D60</f>
        <v>12</v>
      </c>
      <c r="E57" s="3">
        <f>'Data Summary (2)'!G60</f>
        <v>0</v>
      </c>
      <c r="F57" s="3">
        <f>'Data Summary (2)'!H60</f>
        <v>4550</v>
      </c>
    </row>
    <row r="58" spans="1:6">
      <c r="A58">
        <f>IF('Data Summary (2)'!A61="v",1,0)</f>
        <v>0</v>
      </c>
      <c r="B58" s="2">
        <f>'Data Summary (2)'!B61</f>
        <v>1</v>
      </c>
      <c r="C58" s="2">
        <f>'Data Summary (2)'!C61</f>
        <v>500</v>
      </c>
      <c r="D58" s="2">
        <f>'Data Summary (2)'!D61</f>
        <v>14</v>
      </c>
      <c r="E58" s="3">
        <f>'Data Summary (2)'!G61</f>
        <v>0</v>
      </c>
      <c r="F58" s="3">
        <f>'Data Summary (2)'!H61</f>
        <v>4550</v>
      </c>
    </row>
    <row r="59" spans="1:6">
      <c r="A59">
        <f>IF('Data Summary (2)'!A62="v",1,0)</f>
        <v>0</v>
      </c>
      <c r="B59" s="2">
        <f>'Data Summary (2)'!B62</f>
        <v>1</v>
      </c>
      <c r="C59" s="2">
        <f>'Data Summary (2)'!C62</f>
        <v>500</v>
      </c>
      <c r="D59" s="2">
        <f>'Data Summary (2)'!D62</f>
        <v>15</v>
      </c>
      <c r="E59" s="3">
        <f>'Data Summary (2)'!G62</f>
        <v>0</v>
      </c>
      <c r="F59" s="3">
        <f>'Data Summary (2)'!H62</f>
        <v>4550</v>
      </c>
    </row>
    <row r="60" spans="1:6">
      <c r="A60">
        <f>IF('Data Summary (2)'!A63="v",1,0)</f>
        <v>0</v>
      </c>
      <c r="B60" s="2">
        <f>'Data Summary (2)'!B63</f>
        <v>1</v>
      </c>
      <c r="C60" s="2">
        <f>'Data Summary (2)'!C63</f>
        <v>500</v>
      </c>
      <c r="D60" s="2">
        <f>'Data Summary (2)'!D63</f>
        <v>16</v>
      </c>
      <c r="E60" s="3">
        <f>'Data Summary (2)'!G63</f>
        <v>0</v>
      </c>
      <c r="F60" s="3">
        <f>'Data Summary (2)'!H63</f>
        <v>4550</v>
      </c>
    </row>
    <row r="61" spans="1:6">
      <c r="A61">
        <f>IF('Data Summary (2)'!A64="v",1,0)</f>
        <v>0</v>
      </c>
      <c r="B61" s="2">
        <f>'Data Summary (2)'!B64</f>
        <v>1</v>
      </c>
      <c r="C61" s="2">
        <f>'Data Summary (2)'!C64</f>
        <v>500</v>
      </c>
      <c r="D61" s="2">
        <f>'Data Summary (2)'!D64</f>
        <v>18</v>
      </c>
      <c r="E61" s="3">
        <f>'Data Summary (2)'!G64</f>
        <v>-0.01</v>
      </c>
      <c r="F61" s="3">
        <f>'Data Summary (2)'!H64</f>
        <v>4600</v>
      </c>
    </row>
    <row r="62" spans="1:6">
      <c r="A62">
        <f>IF('Data Summary (2)'!A65="v",1,0)</f>
        <v>0</v>
      </c>
      <c r="B62" s="2">
        <f>'Data Summary (2)'!B65</f>
        <v>1</v>
      </c>
      <c r="C62" s="2">
        <f>'Data Summary (2)'!C65</f>
        <v>500</v>
      </c>
      <c r="D62" s="2">
        <f>'Data Summary (2)'!D65</f>
        <v>20</v>
      </c>
      <c r="E62" s="3">
        <f>'Data Summary (2)'!G65</f>
        <v>-0.01</v>
      </c>
      <c r="F62" s="3">
        <f>'Data Summary (2)'!H65</f>
        <v>4680</v>
      </c>
    </row>
    <row r="63" spans="1:6">
      <c r="A63">
        <f>IF('Data Summary (2)'!A66="v",1,0)</f>
        <v>0</v>
      </c>
      <c r="B63" s="2">
        <f>'Data Summary (2)'!B66</f>
        <v>1</v>
      </c>
      <c r="C63" s="2">
        <f>'Data Summary (2)'!C66</f>
        <v>500</v>
      </c>
      <c r="D63" s="2">
        <f>'Data Summary (2)'!D66</f>
        <v>25</v>
      </c>
      <c r="E63" s="3">
        <f>'Data Summary (2)'!G66</f>
        <v>0.03</v>
      </c>
      <c r="F63" s="3">
        <f>'Data Summary (2)'!H66</f>
        <v>4800</v>
      </c>
    </row>
    <row r="64" spans="1:6">
      <c r="A64">
        <f>IF('Data Summary (2)'!A67="v",1,0)</f>
        <v>0</v>
      </c>
      <c r="B64" s="2">
        <f>'Data Summary (2)'!B67</f>
        <v>1</v>
      </c>
      <c r="C64" s="2">
        <f>'Data Summary (2)'!C67</f>
        <v>500</v>
      </c>
      <c r="D64" s="2">
        <f>'Data Summary (2)'!D67</f>
        <v>30</v>
      </c>
      <c r="E64" s="3">
        <f>'Data Summary (2)'!G67</f>
        <v>0.06</v>
      </c>
      <c r="F64" s="3">
        <f>'Data Summary (2)'!H67</f>
        <v>4850</v>
      </c>
    </row>
    <row r="65" spans="1:6">
      <c r="A65">
        <f>IF('Data Summary (2)'!A68="v",1,0)</f>
        <v>0</v>
      </c>
      <c r="B65" s="2">
        <f>'Data Summary (2)'!B68</f>
        <v>2</v>
      </c>
      <c r="C65" s="2">
        <f>'Data Summary (2)'!C68</f>
        <v>500</v>
      </c>
      <c r="D65" s="2">
        <f>'Data Summary (2)'!D68</f>
        <v>10</v>
      </c>
      <c r="E65" s="3">
        <f>'Data Summary (2)'!G68</f>
        <v>0</v>
      </c>
      <c r="F65" s="3">
        <f>'Data Summary (2)'!H68</f>
        <v>4500</v>
      </c>
    </row>
    <row r="66" spans="1:6">
      <c r="A66">
        <f>IF('Data Summary (2)'!A69="v",1,0)</f>
        <v>0</v>
      </c>
      <c r="B66" s="2">
        <f>'Data Summary (2)'!B69</f>
        <v>2</v>
      </c>
      <c r="C66" s="2">
        <f>'Data Summary (2)'!C69</f>
        <v>500</v>
      </c>
      <c r="D66" s="2">
        <f>'Data Summary (2)'!D69</f>
        <v>12</v>
      </c>
      <c r="E66" s="3">
        <f>'Data Summary (2)'!G69</f>
        <v>-0.02</v>
      </c>
      <c r="F66" s="3">
        <f>'Data Summary (2)'!H69</f>
        <v>4550</v>
      </c>
    </row>
    <row r="67" spans="1:6">
      <c r="A67">
        <f>IF('Data Summary (2)'!A70="v",1,0)</f>
        <v>0</v>
      </c>
      <c r="B67" s="2">
        <f>'Data Summary (2)'!B70</f>
        <v>2</v>
      </c>
      <c r="C67" s="2">
        <f>'Data Summary (2)'!C70</f>
        <v>500</v>
      </c>
      <c r="D67" s="2">
        <f>'Data Summary (2)'!D70</f>
        <v>14</v>
      </c>
      <c r="E67" s="3">
        <f>'Data Summary (2)'!G70</f>
        <v>-0.02</v>
      </c>
      <c r="F67" s="3">
        <f>'Data Summary (2)'!H70</f>
        <v>4600</v>
      </c>
    </row>
    <row r="68" spans="1:6">
      <c r="A68">
        <f>IF('Data Summary (2)'!A71="v",1,0)</f>
        <v>0</v>
      </c>
      <c r="B68" s="2">
        <f>'Data Summary (2)'!B71</f>
        <v>2</v>
      </c>
      <c r="C68" s="2">
        <f>'Data Summary (2)'!C71</f>
        <v>500</v>
      </c>
      <c r="D68" s="2">
        <f>'Data Summary (2)'!D71</f>
        <v>15</v>
      </c>
      <c r="E68" s="3">
        <f>'Data Summary (2)'!G71</f>
        <v>-0.02</v>
      </c>
      <c r="F68" s="3">
        <f>'Data Summary (2)'!H71</f>
        <v>4650</v>
      </c>
    </row>
    <row r="69" spans="1:6">
      <c r="A69">
        <f>IF('Data Summary (2)'!A72="v",1,0)</f>
        <v>0</v>
      </c>
      <c r="B69" s="2">
        <f>'Data Summary (2)'!B72</f>
        <v>2</v>
      </c>
      <c r="C69" s="2">
        <f>'Data Summary (2)'!C72</f>
        <v>500</v>
      </c>
      <c r="D69" s="2">
        <f>'Data Summary (2)'!D72</f>
        <v>16</v>
      </c>
      <c r="E69" s="3">
        <f>'Data Summary (2)'!G72</f>
        <v>-0.05</v>
      </c>
      <c r="F69" s="3">
        <f>'Data Summary (2)'!H72</f>
        <v>4700</v>
      </c>
    </row>
    <row r="70" spans="1:6">
      <c r="A70">
        <f>IF('Data Summary (2)'!A73="v",1,0)</f>
        <v>0</v>
      </c>
      <c r="B70" s="2">
        <f>'Data Summary (2)'!B73</f>
        <v>2</v>
      </c>
      <c r="C70" s="2">
        <f>'Data Summary (2)'!C73</f>
        <v>500</v>
      </c>
      <c r="D70" s="2">
        <f>'Data Summary (2)'!D73</f>
        <v>18</v>
      </c>
      <c r="E70" s="3">
        <f>'Data Summary (2)'!G73</f>
        <v>-0.05</v>
      </c>
      <c r="F70" s="3">
        <f>'Data Summary (2)'!H73</f>
        <v>4800</v>
      </c>
    </row>
    <row r="71" spans="1:6">
      <c r="A71">
        <f>IF('Data Summary (2)'!A74="v",1,0)</f>
        <v>0</v>
      </c>
      <c r="B71" s="2">
        <f>'Data Summary (2)'!B74</f>
        <v>2</v>
      </c>
      <c r="C71" s="2">
        <f>'Data Summary (2)'!C74</f>
        <v>500</v>
      </c>
      <c r="D71" s="2">
        <f>'Data Summary (2)'!D74</f>
        <v>20</v>
      </c>
      <c r="E71" s="3">
        <f>'Data Summary (2)'!G74</f>
        <v>-0.05</v>
      </c>
      <c r="F71" s="3">
        <f>'Data Summary (2)'!H74</f>
        <v>4850</v>
      </c>
    </row>
    <row r="72" spans="1:6">
      <c r="A72">
        <f>IF('Data Summary (2)'!A75="v",1,0)</f>
        <v>1</v>
      </c>
      <c r="B72" s="2">
        <f>'Data Summary (2)'!B75</f>
        <v>2</v>
      </c>
      <c r="C72" s="2">
        <f>'Data Summary (2)'!C75</f>
        <v>500</v>
      </c>
      <c r="D72" s="2">
        <f>'Data Summary (2)'!D75</f>
        <v>25</v>
      </c>
      <c r="E72" s="3">
        <f>'Data Summary (2)'!G75</f>
        <v>-0.08</v>
      </c>
      <c r="F72" s="3">
        <f>'Data Summary (2)'!H75</f>
        <v>4950</v>
      </c>
    </row>
    <row r="73" spans="1:6">
      <c r="A73">
        <f>IF('Data Summary (2)'!A76="v",1,0)</f>
        <v>1</v>
      </c>
      <c r="B73" s="2">
        <f>'Data Summary (2)'!B76</f>
        <v>2</v>
      </c>
      <c r="C73" s="2">
        <f>'Data Summary (2)'!C76</f>
        <v>500</v>
      </c>
      <c r="D73" s="2">
        <f>'Data Summary (2)'!D76</f>
        <v>30</v>
      </c>
      <c r="E73" s="3">
        <f>'Data Summary (2)'!G76</f>
        <v>-0.08</v>
      </c>
      <c r="F73" s="3">
        <f>'Data Summary (2)'!H76</f>
        <v>4950</v>
      </c>
    </row>
    <row r="74" spans="1:6">
      <c r="A74">
        <f>IF('Data Summary (2)'!A77="v",1,0)</f>
        <v>0</v>
      </c>
      <c r="B74" s="2">
        <f>'Data Summary (2)'!B77</f>
        <v>3</v>
      </c>
      <c r="C74" s="2">
        <f>'Data Summary (2)'!C77</f>
        <v>500</v>
      </c>
      <c r="D74" s="2">
        <f>'Data Summary (2)'!D77</f>
        <v>10</v>
      </c>
      <c r="E74" s="3">
        <f>'Data Summary (2)'!G77</f>
        <v>-0.05</v>
      </c>
      <c r="F74" s="3">
        <f>'Data Summary (2)'!H77</f>
        <v>4600</v>
      </c>
    </row>
    <row r="75" spans="1:6">
      <c r="A75">
        <f>IF('Data Summary (2)'!A78="v",1,0)</f>
        <v>0</v>
      </c>
      <c r="B75" s="2">
        <f>'Data Summary (2)'!B78</f>
        <v>3</v>
      </c>
      <c r="C75" s="2">
        <f>'Data Summary (2)'!C78</f>
        <v>500</v>
      </c>
      <c r="D75" s="2">
        <f>'Data Summary (2)'!D78</f>
        <v>12</v>
      </c>
      <c r="E75" s="3">
        <f>'Data Summary (2)'!G78</f>
        <v>-0.05</v>
      </c>
      <c r="F75" s="3">
        <f>'Data Summary (2)'!H78</f>
        <v>4700</v>
      </c>
    </row>
    <row r="76" spans="1:6">
      <c r="A76">
        <f>IF('Data Summary (2)'!A79="v",1,0)</f>
        <v>0</v>
      </c>
      <c r="B76" s="2">
        <f>'Data Summary (2)'!B79</f>
        <v>3</v>
      </c>
      <c r="C76" s="2">
        <f>'Data Summary (2)'!C79</f>
        <v>500</v>
      </c>
      <c r="D76" s="2">
        <f>'Data Summary (2)'!D79</f>
        <v>14</v>
      </c>
      <c r="E76" s="3">
        <f>'Data Summary (2)'!G79</f>
        <v>-0.08</v>
      </c>
      <c r="F76" s="3">
        <f>'Data Summary (2)'!H79</f>
        <v>4800</v>
      </c>
    </row>
    <row r="77" spans="1:6">
      <c r="A77">
        <f>IF('Data Summary (2)'!A80="v",1,0)</f>
        <v>0</v>
      </c>
      <c r="B77" s="2">
        <f>'Data Summary (2)'!B80</f>
        <v>3</v>
      </c>
      <c r="C77" s="2">
        <f>'Data Summary (2)'!C80</f>
        <v>500</v>
      </c>
      <c r="D77" s="2">
        <f>'Data Summary (2)'!D80</f>
        <v>15</v>
      </c>
      <c r="E77" s="3">
        <f>'Data Summary (2)'!G80</f>
        <v>-0.08</v>
      </c>
      <c r="F77" s="3">
        <f>'Data Summary (2)'!H80</f>
        <v>4850</v>
      </c>
    </row>
    <row r="78" spans="1:6">
      <c r="A78">
        <f>IF('Data Summary (2)'!A81="v",1,0)</f>
        <v>0</v>
      </c>
      <c r="B78" s="2">
        <f>'Data Summary (2)'!B81</f>
        <v>3</v>
      </c>
      <c r="C78" s="2">
        <f>'Data Summary (2)'!C81</f>
        <v>500</v>
      </c>
      <c r="D78" s="2">
        <f>'Data Summary (2)'!D81</f>
        <v>16</v>
      </c>
      <c r="E78" s="3">
        <f>'Data Summary (2)'!G81</f>
        <v>-0.08</v>
      </c>
      <c r="F78" s="3">
        <f>'Data Summary (2)'!H81</f>
        <v>4900</v>
      </c>
    </row>
    <row r="79" spans="1:6">
      <c r="A79">
        <f>IF('Data Summary (2)'!A82="v",1,0)</f>
        <v>1</v>
      </c>
      <c r="B79" s="2">
        <f>'Data Summary (2)'!B82</f>
        <v>3</v>
      </c>
      <c r="C79" s="2">
        <f>'Data Summary (2)'!C82</f>
        <v>500</v>
      </c>
      <c r="D79" s="2">
        <f>'Data Summary (2)'!D82</f>
        <v>18</v>
      </c>
      <c r="E79" s="3">
        <f>'Data Summary (2)'!G82</f>
        <v>-0.08</v>
      </c>
      <c r="F79" s="3">
        <f>'Data Summary (2)'!H82</f>
        <v>5000</v>
      </c>
    </row>
    <row r="80" spans="1:6">
      <c r="A80">
        <f>IF('Data Summary (2)'!A83="v",1,0)</f>
        <v>1</v>
      </c>
      <c r="B80" s="2">
        <f>'Data Summary (2)'!B83</f>
        <v>3</v>
      </c>
      <c r="C80" s="2">
        <f>'Data Summary (2)'!C83</f>
        <v>500</v>
      </c>
      <c r="D80" s="2">
        <f>'Data Summary (2)'!D83</f>
        <v>20</v>
      </c>
      <c r="E80" s="3">
        <f>'Data Summary (2)'!G83</f>
        <v>-0.08</v>
      </c>
      <c r="F80" s="3">
        <f>'Data Summary (2)'!H83</f>
        <v>5000</v>
      </c>
    </row>
    <row r="81" spans="1:6">
      <c r="A81">
        <f>IF('Data Summary (2)'!A84="v",1,0)</f>
        <v>1</v>
      </c>
      <c r="B81" s="2">
        <f>'Data Summary (2)'!B84</f>
        <v>3</v>
      </c>
      <c r="C81" s="2">
        <f>'Data Summary (2)'!C84</f>
        <v>500</v>
      </c>
      <c r="D81" s="2">
        <f>'Data Summary (2)'!D84</f>
        <v>25</v>
      </c>
      <c r="E81" s="3">
        <f>'Data Summary (2)'!G84</f>
        <v>-0.08</v>
      </c>
      <c r="F81" s="3">
        <f>'Data Summary (2)'!H84</f>
        <v>5000</v>
      </c>
    </row>
    <row r="82" spans="1:6">
      <c r="A82">
        <f>IF('Data Summary (2)'!A85="v",1,0)</f>
        <v>1</v>
      </c>
      <c r="B82" s="2">
        <f>'Data Summary (2)'!B85</f>
        <v>3</v>
      </c>
      <c r="C82" s="2">
        <f>'Data Summary (2)'!C85</f>
        <v>500</v>
      </c>
      <c r="D82" s="2">
        <f>'Data Summary (2)'!D85</f>
        <v>30</v>
      </c>
      <c r="E82" s="3">
        <f>'Data Summary (2)'!G85</f>
        <v>-0.08</v>
      </c>
      <c r="F82" s="3">
        <f>'Data Summary (2)'!H85</f>
        <v>5000</v>
      </c>
    </row>
    <row r="83" spans="1:6">
      <c r="A83">
        <f>IF('Data Summary (2)'!A87="v",1,0)</f>
        <v>0</v>
      </c>
      <c r="B83" s="2">
        <f>'Data Summary (2)'!B87</f>
        <v>1</v>
      </c>
      <c r="C83" s="2">
        <f>'Data Summary (2)'!C87</f>
        <v>600</v>
      </c>
      <c r="D83" s="2">
        <f>'Data Summary (2)'!D87</f>
        <v>10</v>
      </c>
      <c r="E83" s="3">
        <f>'Data Summary (2)'!G87</f>
        <v>0.04</v>
      </c>
      <c r="F83" s="3">
        <f>'Data Summary (2)'!H87</f>
        <v>5200</v>
      </c>
    </row>
    <row r="84" spans="1:6">
      <c r="A84">
        <f>IF('Data Summary (2)'!A88="v",1,0)</f>
        <v>0</v>
      </c>
      <c r="B84" s="2">
        <f>'Data Summary (2)'!B88</f>
        <v>1</v>
      </c>
      <c r="C84" s="2">
        <f>'Data Summary (2)'!C88</f>
        <v>600</v>
      </c>
      <c r="D84" s="2">
        <f>'Data Summary (2)'!D88</f>
        <v>12</v>
      </c>
      <c r="E84" s="3">
        <f>'Data Summary (2)'!G88</f>
        <v>0.04</v>
      </c>
      <c r="F84" s="3">
        <f>'Data Summary (2)'!H88</f>
        <v>5200</v>
      </c>
    </row>
    <row r="85" spans="1:6">
      <c r="A85">
        <f>IF('Data Summary (2)'!A89="v",1,0)</f>
        <v>0</v>
      </c>
      <c r="B85" s="2">
        <f>'Data Summary (2)'!B89</f>
        <v>1</v>
      </c>
      <c r="C85" s="2">
        <f>'Data Summary (2)'!C89</f>
        <v>600</v>
      </c>
      <c r="D85" s="2">
        <f>'Data Summary (2)'!D89</f>
        <v>14</v>
      </c>
      <c r="E85" s="3">
        <f>'Data Summary (2)'!G89</f>
        <v>0.04</v>
      </c>
      <c r="F85" s="3">
        <f>'Data Summary (2)'!H89</f>
        <v>5200</v>
      </c>
    </row>
    <row r="86" spans="1:6">
      <c r="A86">
        <f>IF('Data Summary (2)'!A90="v",1,0)</f>
        <v>0</v>
      </c>
      <c r="B86" s="2">
        <f>'Data Summary (2)'!B90</f>
        <v>1</v>
      </c>
      <c r="C86" s="2">
        <f>'Data Summary (2)'!C90</f>
        <v>600</v>
      </c>
      <c r="D86" s="2">
        <f>'Data Summary (2)'!D90</f>
        <v>15</v>
      </c>
      <c r="E86" s="3">
        <f>'Data Summary (2)'!G90</f>
        <v>0.04</v>
      </c>
      <c r="F86" s="3">
        <f>'Data Summary (2)'!H90</f>
        <v>5200</v>
      </c>
    </row>
    <row r="87" spans="1:6">
      <c r="A87">
        <f>IF('Data Summary (2)'!A91="v",1,0)</f>
        <v>0</v>
      </c>
      <c r="B87" s="2">
        <f>'Data Summary (2)'!B91</f>
        <v>1</v>
      </c>
      <c r="C87" s="2">
        <f>'Data Summary (2)'!C91</f>
        <v>600</v>
      </c>
      <c r="D87" s="2">
        <f>'Data Summary (2)'!D91</f>
        <v>16</v>
      </c>
      <c r="E87" s="3">
        <f>'Data Summary (2)'!G91</f>
        <v>0.04</v>
      </c>
      <c r="F87" s="3">
        <f>'Data Summary (2)'!H91</f>
        <v>5200</v>
      </c>
    </row>
    <row r="88" spans="1:6">
      <c r="A88">
        <f>IF('Data Summary (2)'!A92="v",1,0)</f>
        <v>0</v>
      </c>
      <c r="B88" s="2">
        <f>'Data Summary (2)'!B92</f>
        <v>1</v>
      </c>
      <c r="C88" s="2">
        <f>'Data Summary (2)'!C92</f>
        <v>600</v>
      </c>
      <c r="D88" s="2">
        <f>'Data Summary (2)'!D92</f>
        <v>18</v>
      </c>
      <c r="E88" s="3">
        <f>'Data Summary (2)'!G92</f>
        <v>0.04</v>
      </c>
      <c r="F88" s="3">
        <f>'Data Summary (2)'!H92</f>
        <v>5300</v>
      </c>
    </row>
    <row r="89" spans="1:6">
      <c r="A89">
        <f>IF('Data Summary (2)'!A93="v",1,0)</f>
        <v>0</v>
      </c>
      <c r="B89" s="2">
        <f>'Data Summary (2)'!B93</f>
        <v>1</v>
      </c>
      <c r="C89" s="2">
        <f>'Data Summary (2)'!C93</f>
        <v>600</v>
      </c>
      <c r="D89" s="2">
        <f>'Data Summary (2)'!D93</f>
        <v>20</v>
      </c>
      <c r="E89" s="3">
        <f>'Data Summary (2)'!G93</f>
        <v>0.04</v>
      </c>
      <c r="F89" s="3">
        <f>'Data Summary (2)'!H93</f>
        <v>5350</v>
      </c>
    </row>
    <row r="90" spans="1:6">
      <c r="A90">
        <f>IF('Data Summary (2)'!A94="v",1,0)</f>
        <v>0</v>
      </c>
      <c r="B90" s="2">
        <f>'Data Summary (2)'!B94</f>
        <v>1</v>
      </c>
      <c r="C90" s="2">
        <f>'Data Summary (2)'!C94</f>
        <v>600</v>
      </c>
      <c r="D90" s="2">
        <f>'Data Summary (2)'!D94</f>
        <v>25</v>
      </c>
      <c r="E90" s="3">
        <f>'Data Summary (2)'!G94</f>
        <v>0.08</v>
      </c>
      <c r="F90" s="3">
        <f>'Data Summary (2)'!H94</f>
        <v>5500</v>
      </c>
    </row>
    <row r="91" spans="1:6">
      <c r="A91">
        <f>IF('Data Summary (2)'!A95="v",1,0)</f>
        <v>1</v>
      </c>
      <c r="B91" s="2">
        <f>'Data Summary (2)'!B95</f>
        <v>1</v>
      </c>
      <c r="C91" s="2">
        <f>'Data Summary (2)'!C95</f>
        <v>600</v>
      </c>
      <c r="D91" s="2">
        <f>'Data Summary (2)'!D95</f>
        <v>30</v>
      </c>
      <c r="E91" s="3">
        <f>'Data Summary (2)'!G95</f>
        <v>0.08</v>
      </c>
      <c r="F91" s="3">
        <f>'Data Summary (2)'!H95</f>
        <v>5500</v>
      </c>
    </row>
    <row r="92" spans="1:6">
      <c r="A92">
        <f>IF('Data Summary (2)'!A96="v",1,0)</f>
        <v>0</v>
      </c>
      <c r="B92" s="2">
        <f>'Data Summary (2)'!B96</f>
        <v>2</v>
      </c>
      <c r="C92" s="2">
        <f>'Data Summary (2)'!C96</f>
        <v>600</v>
      </c>
      <c r="D92" s="2">
        <f>'Data Summary (2)'!D96</f>
        <v>10</v>
      </c>
      <c r="E92" s="3">
        <f>'Data Summary (2)'!G96</f>
        <v>0.02</v>
      </c>
      <c r="F92" s="3">
        <f>'Data Summary (2)'!H96</f>
        <v>5200</v>
      </c>
    </row>
    <row r="93" spans="1:6">
      <c r="A93">
        <f>IF('Data Summary (2)'!A97="v",1,0)</f>
        <v>0</v>
      </c>
      <c r="B93" s="2">
        <f>'Data Summary (2)'!B97</f>
        <v>2</v>
      </c>
      <c r="C93" s="2">
        <f>'Data Summary (2)'!C97</f>
        <v>600</v>
      </c>
      <c r="D93" s="2">
        <f>'Data Summary (2)'!D97</f>
        <v>12</v>
      </c>
      <c r="E93" s="3">
        <f>'Data Summary (2)'!G97</f>
        <v>0</v>
      </c>
      <c r="F93" s="3">
        <f>'Data Summary (2)'!H97</f>
        <v>5250</v>
      </c>
    </row>
    <row r="94" spans="1:6">
      <c r="A94">
        <f>IF('Data Summary (2)'!A98="v",1,0)</f>
        <v>0</v>
      </c>
      <c r="B94" s="2">
        <f>'Data Summary (2)'!B98</f>
        <v>2</v>
      </c>
      <c r="C94" s="2">
        <f>'Data Summary (2)'!C98</f>
        <v>600</v>
      </c>
      <c r="D94" s="2">
        <f>'Data Summary (2)'!D98</f>
        <v>14</v>
      </c>
      <c r="E94" s="3">
        <f>'Data Summary (2)'!G98</f>
        <v>0</v>
      </c>
      <c r="F94" s="3">
        <f>'Data Summary (2)'!H98</f>
        <v>5400</v>
      </c>
    </row>
    <row r="95" spans="1:6">
      <c r="A95">
        <f>IF('Data Summary (2)'!A99="v",1,0)</f>
        <v>0</v>
      </c>
      <c r="B95" s="2">
        <f>'Data Summary (2)'!B99</f>
        <v>2</v>
      </c>
      <c r="C95" s="2">
        <f>'Data Summary (2)'!C99</f>
        <v>600</v>
      </c>
      <c r="D95" s="2">
        <f>'Data Summary (2)'!D99</f>
        <v>15</v>
      </c>
      <c r="E95" s="3">
        <f>'Data Summary (2)'!G99</f>
        <v>0</v>
      </c>
      <c r="F95" s="3">
        <f>'Data Summary (2)'!H99</f>
        <v>5400</v>
      </c>
    </row>
    <row r="96" spans="1:6">
      <c r="A96">
        <f>IF('Data Summary (2)'!A100="v",1,0)</f>
        <v>0</v>
      </c>
      <c r="B96" s="2">
        <f>'Data Summary (2)'!B100</f>
        <v>2</v>
      </c>
      <c r="C96" s="2">
        <f>'Data Summary (2)'!C100</f>
        <v>600</v>
      </c>
      <c r="D96" s="2">
        <f>'Data Summary (2)'!D100</f>
        <v>16</v>
      </c>
      <c r="E96" s="3">
        <f>'Data Summary (2)'!G100</f>
        <v>0</v>
      </c>
      <c r="F96" s="3">
        <f>'Data Summary (2)'!H100</f>
        <v>5400</v>
      </c>
    </row>
    <row r="97" spans="1:6">
      <c r="A97">
        <f>IF('Data Summary (2)'!A101="v",1,0)</f>
        <v>0</v>
      </c>
      <c r="B97" s="2">
        <f>'Data Summary (2)'!B101</f>
        <v>2</v>
      </c>
      <c r="C97" s="2">
        <f>'Data Summary (2)'!C101</f>
        <v>600</v>
      </c>
      <c r="D97" s="2">
        <f>'Data Summary (2)'!D101</f>
        <v>18</v>
      </c>
      <c r="E97" s="3">
        <f>'Data Summary (2)'!G101</f>
        <v>0</v>
      </c>
      <c r="F97" s="3">
        <f>'Data Summary (2)'!H101</f>
        <v>5500</v>
      </c>
    </row>
    <row r="98" spans="1:6">
      <c r="A98">
        <f>IF('Data Summary (2)'!A102="v",1,0)</f>
        <v>0</v>
      </c>
      <c r="B98" s="2">
        <f>'Data Summary (2)'!B102</f>
        <v>2</v>
      </c>
      <c r="C98" s="2">
        <f>'Data Summary (2)'!C102</f>
        <v>600</v>
      </c>
      <c r="D98" s="2">
        <f>'Data Summary (2)'!D102</f>
        <v>20</v>
      </c>
      <c r="E98" s="3">
        <f>'Data Summary (2)'!G102</f>
        <v>0</v>
      </c>
      <c r="F98" s="3">
        <f>'Data Summary (2)'!H102</f>
        <v>5500</v>
      </c>
    </row>
    <row r="99" spans="1:6">
      <c r="A99">
        <f>IF('Data Summary (2)'!A103="v",1,0)</f>
        <v>1</v>
      </c>
      <c r="B99" s="2">
        <f>'Data Summary (2)'!B103</f>
        <v>2</v>
      </c>
      <c r="C99" s="2">
        <f>'Data Summary (2)'!C103</f>
        <v>600</v>
      </c>
      <c r="D99" s="2">
        <f>'Data Summary (2)'!D103</f>
        <v>25</v>
      </c>
      <c r="E99" s="3">
        <f>'Data Summary (2)'!G103</f>
        <v>0</v>
      </c>
      <c r="F99" s="3">
        <f>'Data Summary (2)'!H103</f>
        <v>5500</v>
      </c>
    </row>
    <row r="100" spans="1:6">
      <c r="A100">
        <f>IF('Data Summary (2)'!A104="v",1,0)</f>
        <v>1</v>
      </c>
      <c r="B100" s="2">
        <f>'Data Summary (2)'!B104</f>
        <v>2</v>
      </c>
      <c r="C100" s="2">
        <f>'Data Summary (2)'!C104</f>
        <v>600</v>
      </c>
      <c r="D100" s="2">
        <f>'Data Summary (2)'!D104</f>
        <v>30</v>
      </c>
      <c r="E100" s="3">
        <f>'Data Summary (2)'!G104</f>
        <v>0</v>
      </c>
      <c r="F100" s="3">
        <f>'Data Summary (2)'!H104</f>
        <v>5500</v>
      </c>
    </row>
    <row r="101" spans="1:6">
      <c r="A101">
        <f>IF('Data Summary (2)'!A105="v",1,0)</f>
        <v>0</v>
      </c>
      <c r="B101" s="2">
        <f>'Data Summary (2)'!B105</f>
        <v>3</v>
      </c>
      <c r="C101" s="2">
        <f>'Data Summary (2)'!C105</f>
        <v>600</v>
      </c>
      <c r="D101" s="2">
        <f>'Data Summary (2)'!D105</f>
        <v>10</v>
      </c>
      <c r="E101" s="3">
        <f>'Data Summary (2)'!G105</f>
        <v>0</v>
      </c>
      <c r="F101" s="3">
        <f>'Data Summary (2)'!H105</f>
        <v>5350</v>
      </c>
    </row>
    <row r="102" spans="1:6">
      <c r="A102">
        <f>IF('Data Summary (2)'!A106="v",1,0)</f>
        <v>0</v>
      </c>
      <c r="B102" s="2">
        <f>'Data Summary (2)'!B106</f>
        <v>3</v>
      </c>
      <c r="C102" s="2">
        <f>'Data Summary (2)'!C106</f>
        <v>600</v>
      </c>
      <c r="D102" s="2">
        <f>'Data Summary (2)'!D106</f>
        <v>12</v>
      </c>
      <c r="E102" s="3">
        <f>'Data Summary (2)'!G106</f>
        <v>0</v>
      </c>
      <c r="F102" s="3">
        <f>'Data Summary (2)'!H106</f>
        <v>5400</v>
      </c>
    </row>
    <row r="103" spans="1:6">
      <c r="A103">
        <f>IF('Data Summary (2)'!A107="v",1,0)</f>
        <v>0</v>
      </c>
      <c r="B103" s="2">
        <f>'Data Summary (2)'!B107</f>
        <v>3</v>
      </c>
      <c r="C103" s="2">
        <f>'Data Summary (2)'!C107</f>
        <v>600</v>
      </c>
      <c r="D103" s="2">
        <f>'Data Summary (2)'!D107</f>
        <v>14</v>
      </c>
      <c r="E103" s="3">
        <f>'Data Summary (2)'!G107</f>
        <v>0</v>
      </c>
      <c r="F103" s="3">
        <f>'Data Summary (2)'!H107</f>
        <v>5500</v>
      </c>
    </row>
    <row r="104" spans="1:6">
      <c r="A104">
        <f>IF('Data Summary (2)'!A108="v",1,0)</f>
        <v>0</v>
      </c>
      <c r="B104" s="2">
        <f>'Data Summary (2)'!B108</f>
        <v>3</v>
      </c>
      <c r="C104" s="2">
        <f>'Data Summary (2)'!C108</f>
        <v>600</v>
      </c>
      <c r="D104" s="2">
        <f>'Data Summary (2)'!D108</f>
        <v>15</v>
      </c>
      <c r="E104" s="3">
        <f>'Data Summary (2)'!G108</f>
        <v>-0.03</v>
      </c>
      <c r="F104" s="3">
        <f>'Data Summary (2)'!H108</f>
        <v>5650</v>
      </c>
    </row>
    <row r="105" spans="1:6">
      <c r="A105">
        <f>IF('Data Summary (2)'!A109="v",1,0)</f>
        <v>1</v>
      </c>
      <c r="B105" s="2">
        <f>'Data Summary (2)'!B109</f>
        <v>3</v>
      </c>
      <c r="C105" s="2">
        <f>'Data Summary (2)'!C109</f>
        <v>600</v>
      </c>
      <c r="D105" s="2">
        <f>'Data Summary (2)'!D109</f>
        <v>16</v>
      </c>
      <c r="E105" s="3">
        <f>'Data Summary (2)'!G109</f>
        <v>-0.03</v>
      </c>
      <c r="F105" s="3">
        <f>'Data Summary (2)'!H109</f>
        <v>5650</v>
      </c>
    </row>
    <row r="106" spans="1:6">
      <c r="A106">
        <f>IF('Data Summary (2)'!A110="v",1,0)</f>
        <v>1</v>
      </c>
      <c r="B106" s="2">
        <f>'Data Summary (2)'!B110</f>
        <v>3</v>
      </c>
      <c r="C106" s="2">
        <f>'Data Summary (2)'!C110</f>
        <v>600</v>
      </c>
      <c r="D106" s="2">
        <f>'Data Summary (2)'!D110</f>
        <v>18</v>
      </c>
      <c r="E106" s="3">
        <f>'Data Summary (2)'!G110</f>
        <v>-0.03</v>
      </c>
      <c r="F106" s="3">
        <f>'Data Summary (2)'!H110</f>
        <v>5650</v>
      </c>
    </row>
    <row r="107" spans="1:6">
      <c r="A107">
        <f>IF('Data Summary (2)'!A111="v",1,0)</f>
        <v>1</v>
      </c>
      <c r="B107" s="2">
        <f>'Data Summary (2)'!B111</f>
        <v>3</v>
      </c>
      <c r="C107" s="2">
        <f>'Data Summary (2)'!C111</f>
        <v>600</v>
      </c>
      <c r="D107" s="2">
        <f>'Data Summary (2)'!D111</f>
        <v>20</v>
      </c>
      <c r="E107" s="3">
        <f>'Data Summary (2)'!G111</f>
        <v>-0.03</v>
      </c>
      <c r="F107" s="3">
        <f>'Data Summary (2)'!H111</f>
        <v>5650</v>
      </c>
    </row>
    <row r="108" spans="1:6">
      <c r="A108">
        <f>IF('Data Summary (2)'!A112="v",1,0)</f>
        <v>1</v>
      </c>
      <c r="B108" s="2">
        <f>'Data Summary (2)'!B112</f>
        <v>3</v>
      </c>
      <c r="C108" s="2">
        <f>'Data Summary (2)'!C112</f>
        <v>600</v>
      </c>
      <c r="D108" s="2">
        <f>'Data Summary (2)'!D112</f>
        <v>25</v>
      </c>
      <c r="E108" s="3">
        <f>'Data Summary (2)'!G112</f>
        <v>-0.03</v>
      </c>
      <c r="F108" s="3">
        <f>'Data Summary (2)'!H112</f>
        <v>5650</v>
      </c>
    </row>
    <row r="109" spans="1:6">
      <c r="A109">
        <f>IF('Data Summary (2)'!A113="v",1,0)</f>
        <v>1</v>
      </c>
      <c r="B109" s="2">
        <f>'Data Summary (2)'!B113</f>
        <v>3</v>
      </c>
      <c r="C109" s="2">
        <f>'Data Summary (2)'!C113</f>
        <v>600</v>
      </c>
      <c r="D109" s="2">
        <f>'Data Summary (2)'!D113</f>
        <v>30</v>
      </c>
      <c r="E109" s="3">
        <f>'Data Summary (2)'!G113</f>
        <v>-0.03</v>
      </c>
      <c r="F109" s="3">
        <f>'Data Summary (2)'!H113</f>
        <v>5650</v>
      </c>
    </row>
    <row r="114" spans="2:6">
      <c r="B114" s="4"/>
      <c r="C114" s="4"/>
      <c r="D114" s="4"/>
      <c r="E114" s="4"/>
      <c r="F114" s="4"/>
    </row>
    <row r="115" spans="2:6">
      <c r="B115" s="4"/>
      <c r="C115" s="4"/>
      <c r="D115" s="4"/>
      <c r="E115" s="4"/>
      <c r="F115" s="4"/>
    </row>
    <row r="116" spans="2:6">
      <c r="B116" s="4"/>
      <c r="C116" s="4"/>
      <c r="D116" s="4"/>
      <c r="E116" s="4"/>
      <c r="F116" s="4"/>
    </row>
    <row r="117" spans="2:6">
      <c r="B117" s="43"/>
      <c r="C117" s="43"/>
      <c r="D117" s="43"/>
      <c r="E117" s="43"/>
      <c r="F117" s="43"/>
    </row>
    <row r="118" spans="2:6">
      <c r="B118" s="5"/>
      <c r="C118" s="5"/>
      <c r="D118" s="5"/>
      <c r="E118" s="5"/>
      <c r="F118" s="5"/>
    </row>
    <row r="119" spans="2:6">
      <c r="B119" s="4"/>
      <c r="C119" s="4"/>
      <c r="D119" s="4"/>
      <c r="E119" s="4"/>
      <c r="F119" s="4"/>
    </row>
    <row r="120" spans="2:6">
      <c r="B120" s="4"/>
      <c r="C120" s="4"/>
      <c r="D120" s="4"/>
      <c r="E120" s="4"/>
      <c r="F120" s="4"/>
    </row>
    <row r="121" spans="2:6">
      <c r="B121" s="4"/>
      <c r="C121" s="4"/>
      <c r="D121" s="4"/>
      <c r="E121" s="4"/>
      <c r="F121" s="4"/>
    </row>
    <row r="122" spans="2:6">
      <c r="B122" s="4"/>
      <c r="C122" s="4"/>
      <c r="D122" s="4"/>
      <c r="E122" s="4"/>
      <c r="F122" s="4"/>
    </row>
    <row r="123" spans="2:6">
      <c r="B123" s="4"/>
      <c r="C123" s="4"/>
      <c r="D123" s="4"/>
      <c r="E123" s="4"/>
      <c r="F123" s="4"/>
    </row>
    <row r="124" spans="2:6">
      <c r="B124" s="4"/>
      <c r="C124" s="4"/>
      <c r="D124" s="4"/>
      <c r="E124" s="4"/>
      <c r="F124" s="4"/>
    </row>
    <row r="125" spans="2:6">
      <c r="B125" s="4"/>
      <c r="C125" s="4"/>
      <c r="D125" s="4"/>
      <c r="E125" s="4"/>
      <c r="F125" s="4"/>
    </row>
    <row r="126" spans="2:6">
      <c r="B126" s="4"/>
      <c r="C126" s="4"/>
      <c r="D126" s="4"/>
      <c r="E126" s="4"/>
      <c r="F126" s="4"/>
    </row>
    <row r="127" spans="2:6">
      <c r="B127" s="4"/>
      <c r="C127" s="4"/>
      <c r="D127" s="4"/>
      <c r="E127" s="4"/>
      <c r="F127" s="4"/>
    </row>
    <row r="128" spans="2:6">
      <c r="B128" s="4"/>
      <c r="C128" s="4"/>
      <c r="D128" s="4"/>
      <c r="E128" s="4"/>
      <c r="F128" s="4"/>
    </row>
    <row r="129" spans="2:6">
      <c r="B129" s="4"/>
      <c r="C129" s="4"/>
      <c r="D129" s="4"/>
      <c r="E129" s="4"/>
      <c r="F129" s="4"/>
    </row>
    <row r="130" spans="2:6">
      <c r="B130" s="4"/>
      <c r="C130" s="4"/>
      <c r="D130" s="4"/>
      <c r="E130" s="4"/>
      <c r="F130" s="4"/>
    </row>
    <row r="131" spans="2:6">
      <c r="B131" s="4"/>
      <c r="C131" s="4"/>
      <c r="D131" s="4"/>
      <c r="E131" s="4"/>
      <c r="F131" s="4"/>
    </row>
    <row r="132" spans="2:6">
      <c r="B132" s="4"/>
      <c r="C132" s="4"/>
      <c r="D132" s="4"/>
      <c r="E132" s="4"/>
      <c r="F132" s="4"/>
    </row>
    <row r="133" spans="2:6">
      <c r="B133" s="4"/>
      <c r="C133" s="4"/>
      <c r="D133" s="4"/>
      <c r="E133" s="4"/>
      <c r="F133" s="4"/>
    </row>
    <row r="134" spans="2:6">
      <c r="B134" s="4"/>
      <c r="C134" s="4"/>
      <c r="D134" s="4"/>
      <c r="E134" s="4"/>
      <c r="F134" s="4"/>
    </row>
    <row r="135" spans="2:6">
      <c r="B135" s="4"/>
      <c r="C135" s="4"/>
      <c r="D135" s="4"/>
      <c r="E135" s="4"/>
      <c r="F135" s="4"/>
    </row>
    <row r="136" spans="2:6">
      <c r="B136" s="4"/>
      <c r="C136" s="4"/>
      <c r="D136" s="4"/>
      <c r="E136" s="4"/>
      <c r="F136" s="4"/>
    </row>
    <row r="137" spans="2:6">
      <c r="B137" s="4"/>
      <c r="C137" s="4"/>
      <c r="D137" s="4"/>
      <c r="E137" s="4"/>
      <c r="F137" s="4"/>
    </row>
    <row r="138" spans="2:6">
      <c r="B138" s="4"/>
      <c r="C138" s="4"/>
      <c r="D138" s="4"/>
      <c r="E138" s="4"/>
      <c r="F138" s="4"/>
    </row>
    <row r="139" spans="2:6">
      <c r="B139" s="4"/>
      <c r="C139" s="4"/>
      <c r="D139" s="4"/>
      <c r="E139" s="4"/>
      <c r="F139" s="4"/>
    </row>
    <row r="140" spans="2:6">
      <c r="B140" s="4"/>
      <c r="C140" s="4"/>
      <c r="D140" s="4"/>
      <c r="E140" s="4"/>
      <c r="F140" s="4"/>
    </row>
    <row r="141" spans="2:6">
      <c r="B141" s="4"/>
      <c r="C141" s="4"/>
      <c r="D141" s="4"/>
      <c r="E141" s="4"/>
      <c r="F141" s="4"/>
    </row>
    <row r="142" spans="2:6">
      <c r="B142" s="4"/>
      <c r="C142" s="4"/>
      <c r="D142" s="4"/>
      <c r="E142" s="4"/>
      <c r="F142" s="4"/>
    </row>
    <row r="143" spans="2:6">
      <c r="B143" s="4"/>
      <c r="C143" s="4"/>
      <c r="D143" s="4"/>
      <c r="E143" s="4"/>
      <c r="F143" s="4"/>
    </row>
    <row r="144" spans="2:6">
      <c r="B144" s="4"/>
      <c r="C144" s="4"/>
      <c r="D144" s="4"/>
      <c r="E144" s="4"/>
      <c r="F144" s="4"/>
    </row>
    <row r="145" spans="2:6">
      <c r="B145" s="4"/>
      <c r="C145" s="4"/>
      <c r="D145" s="4"/>
      <c r="E145" s="4"/>
      <c r="F145" s="4"/>
    </row>
    <row r="146" spans="2:6">
      <c r="B146" s="4"/>
      <c r="C146" s="4"/>
      <c r="D146" s="4"/>
      <c r="E146" s="4"/>
      <c r="F146" s="4"/>
    </row>
    <row r="147" spans="2:6">
      <c r="B147" s="4"/>
      <c r="C147" s="4"/>
      <c r="D147" s="4"/>
      <c r="E147" s="4"/>
      <c r="F147" s="4"/>
    </row>
    <row r="148" spans="2:6">
      <c r="B148" s="4"/>
      <c r="C148" s="4"/>
      <c r="D148" s="4"/>
      <c r="E148" s="4"/>
      <c r="F148" s="4"/>
    </row>
    <row r="149" spans="2:6">
      <c r="B149" s="4"/>
      <c r="C149" s="4"/>
      <c r="D149" s="4"/>
      <c r="E149" s="4"/>
      <c r="F149" s="4"/>
    </row>
    <row r="150" spans="2:6">
      <c r="B150" s="4"/>
      <c r="C150" s="4"/>
      <c r="D150" s="4"/>
      <c r="E150" s="4"/>
      <c r="F150" s="4"/>
    </row>
    <row r="151" spans="2:6">
      <c r="B151" s="4"/>
      <c r="C151" s="4"/>
      <c r="D151" s="4"/>
      <c r="E151" s="4"/>
      <c r="F151" s="4"/>
    </row>
    <row r="152" spans="2:6">
      <c r="B152" s="4"/>
      <c r="C152" s="4"/>
      <c r="D152" s="4"/>
      <c r="E152" s="4"/>
      <c r="F152" s="4"/>
    </row>
    <row r="153" spans="2:6">
      <c r="B153" s="4"/>
      <c r="C153" s="4"/>
      <c r="D153" s="4"/>
      <c r="E153" s="4"/>
      <c r="F153" s="4"/>
    </row>
    <row r="154" spans="2:6">
      <c r="B154" s="4"/>
      <c r="C154" s="4"/>
      <c r="D154" s="4"/>
      <c r="E154" s="4"/>
      <c r="F154" s="4"/>
    </row>
    <row r="155" spans="2:6">
      <c r="B155" s="4"/>
      <c r="C155" s="4"/>
      <c r="D155" s="4"/>
      <c r="E155" s="4"/>
      <c r="F155" s="4"/>
    </row>
    <row r="156" spans="2:6">
      <c r="B156" s="4"/>
      <c r="C156" s="4"/>
      <c r="D156" s="4"/>
      <c r="E156" s="4"/>
      <c r="F156" s="4"/>
    </row>
    <row r="157" spans="2:6">
      <c r="B157" s="4"/>
      <c r="C157" s="4"/>
      <c r="D157" s="4"/>
      <c r="E157" s="4"/>
      <c r="F157" s="4"/>
    </row>
    <row r="158" spans="2:6">
      <c r="B158" s="4"/>
      <c r="C158" s="4"/>
      <c r="D158" s="4"/>
      <c r="E158" s="4"/>
      <c r="F158" s="4"/>
    </row>
    <row r="159" spans="2:6">
      <c r="B159" s="4"/>
      <c r="C159" s="4"/>
      <c r="D159" s="4"/>
      <c r="E159" s="4"/>
      <c r="F159" s="4"/>
    </row>
    <row r="160" spans="2:6">
      <c r="B160" s="4"/>
      <c r="C160" s="4"/>
      <c r="D160" s="4"/>
      <c r="E160" s="4"/>
      <c r="F160" s="4"/>
    </row>
    <row r="161" spans="2:6">
      <c r="B161" s="4"/>
      <c r="C161" s="4"/>
      <c r="D161" s="4"/>
      <c r="E161" s="4"/>
      <c r="F161" s="4"/>
    </row>
    <row r="162" spans="2:6">
      <c r="B162" s="4"/>
      <c r="C162" s="4"/>
      <c r="D162" s="4"/>
      <c r="E162" s="4"/>
      <c r="F162" s="4"/>
    </row>
    <row r="163" spans="2:6">
      <c r="B163" s="4"/>
      <c r="C163" s="4"/>
      <c r="D163" s="4"/>
      <c r="E163" s="4"/>
      <c r="F163" s="4"/>
    </row>
    <row r="164" spans="2:6">
      <c r="B164" s="4"/>
      <c r="C164" s="4"/>
      <c r="D164" s="4"/>
      <c r="E164" s="4"/>
      <c r="F164" s="4"/>
    </row>
    <row r="165" spans="2:6">
      <c r="B165" s="4"/>
      <c r="C165" s="4"/>
      <c r="D165" s="4"/>
      <c r="E165" s="4"/>
      <c r="F165" s="4"/>
    </row>
    <row r="166" spans="2:6">
      <c r="B166" s="6"/>
      <c r="C166" s="4"/>
      <c r="D166" s="4"/>
      <c r="E166" s="4"/>
      <c r="F166" s="4"/>
    </row>
    <row r="167" spans="2:6">
      <c r="B167" s="6"/>
      <c r="C167" s="4"/>
      <c r="D167" s="4"/>
      <c r="E167" s="4"/>
      <c r="F167" s="4"/>
    </row>
    <row r="168" spans="2:6">
      <c r="B168" s="6"/>
      <c r="C168" s="4"/>
      <c r="D168" s="4"/>
      <c r="E168" s="4"/>
      <c r="F168" s="4"/>
    </row>
    <row r="169" spans="2:6">
      <c r="B169" s="4"/>
      <c r="C169" s="4"/>
      <c r="D169" s="4"/>
      <c r="E169" s="4"/>
      <c r="F169" s="4"/>
    </row>
  </sheetData>
  <mergeCells count="2">
    <mergeCell ref="B117:D117"/>
    <mergeCell ref="E117:F117"/>
  </mergeCells>
  <conditionalFormatting sqref="B2:F109">
    <cfRule type="expression" dxfId="7" priority="1">
      <formula>#REF!="v"</formula>
    </cfRule>
    <cfRule type="expression" dxfId="6" priority="2">
      <formula>$B2=2</formula>
    </cfRule>
    <cfRule type="expression" dxfId="5" priority="3">
      <formula>OR($B2=1,$B2=3)</formula>
    </cfRule>
    <cfRule type="expression" dxfId="4" priority="4">
      <formula>$B2=2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Exsum</vt:lpstr>
      <vt:lpstr>Data Summary (2)</vt:lpstr>
      <vt:lpstr>Format</vt:lpstr>
      <vt:lpstr>MySQL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aciek12</dc:creator>
  <cp:lastModifiedBy>Cinovasi</cp:lastModifiedBy>
  <dcterms:created xsi:type="dcterms:W3CDTF">2020-06-12T19:25:00Z</dcterms:created>
  <dcterms:modified xsi:type="dcterms:W3CDTF">2021-05-27T03:12:05Z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