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7.1\"/>
    </mc:Choice>
  </mc:AlternateContent>
  <xr:revisionPtr revIDLastSave="0" documentId="13_ncr:1_{06774D6F-487A-4EA6-8AD6-D1A85F62F9F1}" xr6:coauthVersionLast="47" xr6:coauthVersionMax="47" xr10:uidLastSave="{00000000-0000-0000-0000-000000000000}"/>
  <bookViews>
    <workbookView xWindow="32280" yWindow="3345" windowWidth="29040" windowHeight="15720" xr2:uid="{457D556B-4563-4964-837B-4E2AD99EB45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35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J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33" i="1"/>
  <c r="AA33" i="1"/>
  <c r="Z2" i="1"/>
  <c r="W3" i="1"/>
  <c r="W4" i="1"/>
  <c r="W5" i="1"/>
  <c r="W6" i="1"/>
  <c r="W7" i="1"/>
  <c r="W8" i="1"/>
  <c r="W9" i="1"/>
  <c r="W10" i="1"/>
  <c r="Y10" i="1" s="1"/>
  <c r="AA10" i="1" s="1"/>
  <c r="W11" i="1"/>
  <c r="W12" i="1"/>
  <c r="W13" i="1"/>
  <c r="W14" i="1"/>
  <c r="W15" i="1"/>
  <c r="W16" i="1"/>
  <c r="W17" i="1"/>
  <c r="W18" i="1"/>
  <c r="Y18" i="1" s="1"/>
  <c r="AA18" i="1" s="1"/>
  <c r="W19" i="1"/>
  <c r="W20" i="1"/>
  <c r="W21" i="1"/>
  <c r="W22" i="1"/>
  <c r="W23" i="1"/>
  <c r="W24" i="1"/>
  <c r="W25" i="1"/>
  <c r="W26" i="1"/>
  <c r="Y26" i="1" s="1"/>
  <c r="AA26" i="1" s="1"/>
  <c r="W27" i="1"/>
  <c r="W28" i="1"/>
  <c r="W29" i="1"/>
  <c r="W2" i="1"/>
  <c r="AA6" i="1"/>
  <c r="AA14" i="1"/>
  <c r="AA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V3" i="1"/>
  <c r="V4" i="1"/>
  <c r="V5" i="1"/>
  <c r="V6" i="1"/>
  <c r="V7" i="1"/>
  <c r="V8" i="1"/>
  <c r="V9" i="1"/>
  <c r="V10" i="1"/>
  <c r="X10" i="1" s="1"/>
  <c r="V11" i="1"/>
  <c r="V12" i="1"/>
  <c r="V13" i="1"/>
  <c r="V14" i="1"/>
  <c r="V15" i="1"/>
  <c r="V16" i="1"/>
  <c r="V17" i="1"/>
  <c r="V18" i="1"/>
  <c r="X18" i="1" s="1"/>
  <c r="V19" i="1"/>
  <c r="V20" i="1"/>
  <c r="V21" i="1"/>
  <c r="V22" i="1"/>
  <c r="V23" i="1"/>
  <c r="V24" i="1"/>
  <c r="V25" i="1"/>
  <c r="V26" i="1"/>
  <c r="X26" i="1" s="1"/>
  <c r="V27" i="1"/>
  <c r="V28" i="1"/>
  <c r="V29" i="1"/>
  <c r="Y2" i="1"/>
  <c r="AA2" i="1" s="1"/>
  <c r="V2" i="1"/>
  <c r="X2" i="1" s="1"/>
  <c r="Y3" i="1"/>
  <c r="AA3" i="1" s="1"/>
  <c r="Y4" i="1"/>
  <c r="AA4" i="1" s="1"/>
  <c r="Y5" i="1"/>
  <c r="AA5" i="1" s="1"/>
  <c r="Y6" i="1"/>
  <c r="Y7" i="1"/>
  <c r="AA7" i="1" s="1"/>
  <c r="Y8" i="1"/>
  <c r="AA8" i="1" s="1"/>
  <c r="Y9" i="1"/>
  <c r="AA9" i="1" s="1"/>
  <c r="Y11" i="1"/>
  <c r="AA11" i="1" s="1"/>
  <c r="Y12" i="1"/>
  <c r="AA12" i="1" s="1"/>
  <c r="Y13" i="1"/>
  <c r="AA13" i="1" s="1"/>
  <c r="Y14" i="1"/>
  <c r="Y15" i="1"/>
  <c r="AA15" i="1" s="1"/>
  <c r="Y16" i="1"/>
  <c r="AA16" i="1" s="1"/>
  <c r="Y17" i="1"/>
  <c r="AA17" i="1" s="1"/>
  <c r="Y19" i="1"/>
  <c r="AA19" i="1" s="1"/>
  <c r="Y20" i="1"/>
  <c r="AA20" i="1" s="1"/>
  <c r="Y21" i="1"/>
  <c r="AA21" i="1" s="1"/>
  <c r="Y22" i="1"/>
  <c r="Y23" i="1"/>
  <c r="AA23" i="1" s="1"/>
  <c r="Y24" i="1"/>
  <c r="AA24" i="1" s="1"/>
  <c r="Y25" i="1"/>
  <c r="AA25" i="1" s="1"/>
  <c r="Y27" i="1"/>
  <c r="AA27" i="1" s="1"/>
  <c r="Y28" i="1"/>
  <c r="AA28" i="1" s="1"/>
  <c r="Y29" i="1"/>
  <c r="AA29" i="1" s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7" i="1"/>
  <c r="X28" i="1"/>
  <c r="X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C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E3" i="1"/>
  <c r="B18" i="1"/>
  <c r="D4" i="1"/>
  <c r="D3" i="1"/>
</calcChain>
</file>

<file path=xl/sharedStrings.xml><?xml version="1.0" encoding="utf-8"?>
<sst xmlns="http://schemas.openxmlformats.org/spreadsheetml/2006/main" count="29" uniqueCount="26">
  <si>
    <t>а1</t>
  </si>
  <si>
    <t>а2</t>
  </si>
  <si>
    <t>А</t>
  </si>
  <si>
    <t>погрешность</t>
  </si>
  <si>
    <t>2\phi_1</t>
  </si>
  <si>
    <t>180 + \ksi_о</t>
  </si>
  <si>
    <t>180 + \ksi_e</t>
  </si>
  <si>
    <t>-</t>
  </si>
  <si>
    <t>\ksi_0</t>
  </si>
  <si>
    <t>\ksi_e</t>
  </si>
  <si>
    <t>\phi_{2o}</t>
  </si>
  <si>
    <t>\phi_{2e}</t>
  </si>
  <si>
    <t>sin \phi_1</t>
  </si>
  <si>
    <t>sin \phi_{2o}</t>
  </si>
  <si>
    <t>sin \phi_{2e}</t>
  </si>
  <si>
    <t>n_o</t>
  </si>
  <si>
    <t>n_e</t>
  </si>
  <si>
    <t>cos^2\theta_o</t>
  </si>
  <si>
    <t>cos^2\theta_e</t>
  </si>
  <si>
    <r>
      <t>2</t>
    </r>
    <r>
      <rPr>
        <sz val="11"/>
        <color theme="1"/>
        <rFont val="Calibri"/>
        <family val="2"/>
        <charset val="204"/>
      </rPr>
      <t>ϕ₁</t>
    </r>
  </si>
  <si>
    <r>
      <t>180 + Ψ</t>
    </r>
    <r>
      <rPr>
        <sz val="11"/>
        <color theme="1"/>
        <rFont val="Calibri"/>
        <family val="2"/>
        <charset val="204"/>
      </rPr>
      <t>ₑ</t>
    </r>
  </si>
  <si>
    <r>
      <t>180 + Ψ</t>
    </r>
    <r>
      <rPr>
        <sz val="11"/>
        <color theme="1"/>
        <rFont val="Calibri"/>
        <family val="2"/>
        <charset val="204"/>
      </rPr>
      <t>ₒ</t>
    </r>
  </si>
  <si>
    <t>nₒ</t>
  </si>
  <si>
    <t>nₑ</t>
  </si>
  <si>
    <r>
      <t>cos^2(</t>
    </r>
    <r>
      <rPr>
        <sz val="11"/>
        <color theme="1"/>
        <rFont val="Calibri"/>
        <family val="2"/>
        <charset val="204"/>
      </rPr>
      <t>θ</t>
    </r>
    <r>
      <rPr>
        <sz val="7.7"/>
        <color theme="1"/>
        <rFont val="Calibri"/>
        <family val="2"/>
        <charset val="204"/>
      </rPr>
      <t>)ₒ</t>
    </r>
  </si>
  <si>
    <t>cos^2(θ)ₑ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</si>
</sst>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D78-C0D1-4233-BAE1-7C57BCFAC912}">
  <dimension ref="A1:AD62"/>
  <sheetViews>
    <sheetView tabSelected="1" topLeftCell="A31" zoomScaleNormal="100" workbookViewId="0">
      <selection activeCell="F62" sqref="F62"/>
    </sheetView>
  </sheetViews>
  <sheetFormatPr defaultRowHeight="14.5" x14ac:dyDescent="0.35"/>
  <cols>
    <col min="1" max="1" width="11.54296875" customWidth="1"/>
    <col min="8" max="8" width="11.81640625" customWidth="1"/>
    <col min="9" max="9" width="10.6328125" customWidth="1"/>
    <col min="17" max="17" width="11.54296875" customWidth="1"/>
    <col min="18" max="18" width="12.08984375" customWidth="1"/>
    <col min="19" max="19" width="15.1796875" customWidth="1"/>
    <col min="29" max="29" width="13.81640625" customWidth="1"/>
    <col min="30" max="30" width="14.54296875" customWidth="1"/>
  </cols>
  <sheetData>
    <row r="1" spans="1:30" x14ac:dyDescent="0.35">
      <c r="G1" t="s">
        <v>4</v>
      </c>
      <c r="H1" t="s">
        <v>5</v>
      </c>
      <c r="I1" t="s">
        <v>6</v>
      </c>
      <c r="K1" t="s">
        <v>8</v>
      </c>
      <c r="L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  <c r="Z1" t="s">
        <v>15</v>
      </c>
      <c r="AA1" t="s">
        <v>16</v>
      </c>
      <c r="AC1" t="s">
        <v>17</v>
      </c>
      <c r="AD1" t="s">
        <v>18</v>
      </c>
    </row>
    <row r="2" spans="1:30" x14ac:dyDescent="0.35">
      <c r="B2" t="s">
        <v>0</v>
      </c>
      <c r="C2" t="s">
        <v>1</v>
      </c>
      <c r="D2" t="s">
        <v>2</v>
      </c>
      <c r="G2">
        <v>0</v>
      </c>
      <c r="H2">
        <v>207</v>
      </c>
      <c r="I2" s="1" t="s">
        <v>7</v>
      </c>
      <c r="K2">
        <f>H2-180</f>
        <v>27</v>
      </c>
      <c r="L2" t="e">
        <f>I2-180</f>
        <v>#VALUE!</v>
      </c>
      <c r="N2">
        <f>37+K2-G2/2</f>
        <v>64</v>
      </c>
      <c r="O2" t="e">
        <f>37+L2-G2/2</f>
        <v>#VALUE!</v>
      </c>
      <c r="Q2">
        <f>SIN(G2*3.14/360)</f>
        <v>0</v>
      </c>
      <c r="R2">
        <f>SIN(N2*3.14/180)</f>
        <v>0.89854566278032988</v>
      </c>
      <c r="S2" t="e">
        <f>SIN(O2*3.14/180)</f>
        <v>#VALUE!</v>
      </c>
      <c r="V2">
        <f>Q2*Q2 +R2*R2+2*Q2*R2*0.6</f>
        <v>0.80738430810134232</v>
      </c>
      <c r="W2" t="e">
        <f>Q2*Q2 +S2*S2+2*Q2*S2*0.6</f>
        <v>#VALUE!</v>
      </c>
      <c r="X2">
        <f>SQRT(V2)</f>
        <v>0.89854566278032988</v>
      </c>
      <c r="Y2" t="e">
        <f>SQRT(W2)</f>
        <v>#VALUE!</v>
      </c>
      <c r="Z2" s="2">
        <f>X2*1.66</f>
        <v>1.4915858002153475</v>
      </c>
      <c r="AA2" s="5" t="e">
        <f>Y2*1.66</f>
        <v>#VALUE!</v>
      </c>
      <c r="AC2">
        <f>(Q2/Z2)*Q2/Z2</f>
        <v>0</v>
      </c>
      <c r="AD2" t="e">
        <f>(Q2/AA2)*Q2/AA2</f>
        <v>#VALUE!</v>
      </c>
    </row>
    <row r="3" spans="1:30" x14ac:dyDescent="0.35">
      <c r="B3">
        <v>320</v>
      </c>
      <c r="C3">
        <v>177</v>
      </c>
      <c r="D3">
        <f>180 - (B3-C3)</f>
        <v>37</v>
      </c>
      <c r="E3">
        <f>D3*3.14/180</f>
        <v>0.64544444444444449</v>
      </c>
      <c r="G3">
        <v>4</v>
      </c>
      <c r="H3">
        <v>204</v>
      </c>
      <c r="I3">
        <v>219</v>
      </c>
      <c r="K3">
        <f t="shared" ref="K3:K29" si="0">H3-180</f>
        <v>24</v>
      </c>
      <c r="L3">
        <f t="shared" ref="L3:L29" si="1">I3-180</f>
        <v>39</v>
      </c>
      <c r="N3">
        <f t="shared" ref="N3:N29" si="2">37+K3-G3/2</f>
        <v>59</v>
      </c>
      <c r="O3">
        <f t="shared" ref="O3:O29" si="3">37+L3-G3/2</f>
        <v>74</v>
      </c>
      <c r="Q3">
        <f t="shared" ref="Q3:Q29" si="4">SIN(G3*3.14/360)</f>
        <v>3.4881811326056798E-2</v>
      </c>
      <c r="R3">
        <f t="shared" ref="R3:R29" si="5">SIN(N3*3.14/180)</f>
        <v>0.85689831526530424</v>
      </c>
      <c r="S3">
        <f t="shared" ref="S3:S29" si="6">SIN(O3*3.14/180)</f>
        <v>0.96108101425121495</v>
      </c>
      <c r="V3">
        <f t="shared" ref="V3:V29" si="7">Q3*Q3 +R3*R3+2*Q3*R3*0.6</f>
        <v>0.77135966189634375</v>
      </c>
      <c r="W3">
        <f t="shared" ref="W3:W29" si="8">Q3*Q3 +S3*S3+2*Q3*S3*0.6</f>
        <v>0.96512255264533009</v>
      </c>
      <c r="X3">
        <f t="shared" ref="X3:X29" si="9">SQRT(V3)</f>
        <v>0.87827083630070724</v>
      </c>
      <c r="Y3">
        <f t="shared" ref="Y3:Y29" si="10">SQRT(W3)</f>
        <v>0.98240651089318931</v>
      </c>
      <c r="Z3" s="3">
        <f t="shared" ref="Z3:Z29" si="11">X3*1.66</f>
        <v>1.4579295882591738</v>
      </c>
      <c r="AA3" s="6">
        <f t="shared" ref="AA3:AA29" si="12">Y3*1.66</f>
        <v>1.6307948080826942</v>
      </c>
      <c r="AC3">
        <f t="shared" ref="AC3:AC29" si="13">(Q3/Z3)*Q3/Z3</f>
        <v>5.7243338909505751E-4</v>
      </c>
      <c r="AD3">
        <f>(Q3/AA3)*Q3/AA3</f>
        <v>4.5750876327600043E-4</v>
      </c>
    </row>
    <row r="4" spans="1:30" x14ac:dyDescent="0.35">
      <c r="A4" t="s">
        <v>3</v>
      </c>
      <c r="B4">
        <v>0.5</v>
      </c>
      <c r="C4">
        <v>0.5</v>
      </c>
      <c r="D4">
        <f>B4+C4</f>
        <v>1</v>
      </c>
      <c r="G4">
        <v>9</v>
      </c>
      <c r="H4">
        <v>203</v>
      </c>
      <c r="I4">
        <v>215</v>
      </c>
      <c r="K4">
        <f t="shared" si="0"/>
        <v>23</v>
      </c>
      <c r="L4">
        <f t="shared" si="1"/>
        <v>35</v>
      </c>
      <c r="N4">
        <f t="shared" si="2"/>
        <v>55.5</v>
      </c>
      <c r="O4">
        <f t="shared" si="3"/>
        <v>67.5</v>
      </c>
      <c r="Q4">
        <f t="shared" si="4"/>
        <v>7.8419402066405797E-2</v>
      </c>
      <c r="R4">
        <f t="shared" si="5"/>
        <v>0.82384794517934212</v>
      </c>
      <c r="S4">
        <f t="shared" si="6"/>
        <v>0.92365081194681065</v>
      </c>
      <c r="V4">
        <f t="shared" si="7"/>
        <v>0.76240183530219818</v>
      </c>
      <c r="W4">
        <f t="shared" si="8"/>
        <v>0.94619899829967813</v>
      </c>
      <c r="X4">
        <f t="shared" si="9"/>
        <v>0.87315624907698974</v>
      </c>
      <c r="Y4">
        <f t="shared" si="10"/>
        <v>0.97272760745219833</v>
      </c>
      <c r="Z4" s="3">
        <f t="shared" si="11"/>
        <v>1.4494393734678028</v>
      </c>
      <c r="AA4" s="6">
        <f t="shared" si="12"/>
        <v>1.6147278283706492</v>
      </c>
      <c r="AC4">
        <f t="shared" si="13"/>
        <v>2.9271632494868292E-3</v>
      </c>
      <c r="AD4">
        <f t="shared" ref="AD3:AD29" si="14">(Q4/AA4)*Q4/AA4</f>
        <v>2.3585679520357022E-3</v>
      </c>
    </row>
    <row r="5" spans="1:30" x14ac:dyDescent="0.35">
      <c r="G5">
        <v>15</v>
      </c>
      <c r="H5">
        <v>203</v>
      </c>
      <c r="I5">
        <v>215</v>
      </c>
      <c r="K5">
        <f t="shared" si="0"/>
        <v>23</v>
      </c>
      <c r="L5">
        <f t="shared" si="1"/>
        <v>35</v>
      </c>
      <c r="N5">
        <f t="shared" si="2"/>
        <v>52.5</v>
      </c>
      <c r="O5">
        <f t="shared" si="3"/>
        <v>64.5</v>
      </c>
      <c r="Q5">
        <f t="shared" si="4"/>
        <v>0.1304603990903013</v>
      </c>
      <c r="R5">
        <f t="shared" si="5"/>
        <v>0.79307047043357348</v>
      </c>
      <c r="S5">
        <f t="shared" si="6"/>
        <v>0.90233944432006785</v>
      </c>
      <c r="V5">
        <f t="shared" si="7"/>
        <v>0.77013783489992649</v>
      </c>
      <c r="W5">
        <f t="shared" si="8"/>
        <v>0.97249986533174959</v>
      </c>
      <c r="X5">
        <f t="shared" si="9"/>
        <v>0.87757497394805328</v>
      </c>
      <c r="Y5">
        <f t="shared" si="10"/>
        <v>0.98615407788628529</v>
      </c>
      <c r="Z5" s="3">
        <f t="shared" si="11"/>
        <v>1.4567744567537684</v>
      </c>
      <c r="AA5" s="6">
        <f t="shared" si="12"/>
        <v>1.6370157692912335</v>
      </c>
      <c r="AC5">
        <f t="shared" si="13"/>
        <v>8.0199704794082765E-3</v>
      </c>
      <c r="AD5">
        <f t="shared" si="14"/>
        <v>6.3511399036192424E-3</v>
      </c>
    </row>
    <row r="6" spans="1:30" x14ac:dyDescent="0.35">
      <c r="G6">
        <v>20</v>
      </c>
      <c r="H6">
        <v>202</v>
      </c>
      <c r="I6">
        <v>213</v>
      </c>
      <c r="K6">
        <f t="shared" si="0"/>
        <v>22</v>
      </c>
      <c r="L6">
        <f t="shared" si="1"/>
        <v>33</v>
      </c>
      <c r="N6">
        <f t="shared" si="2"/>
        <v>49</v>
      </c>
      <c r="O6">
        <f t="shared" si="3"/>
        <v>60</v>
      </c>
      <c r="Q6">
        <f t="shared" si="4"/>
        <v>0.17356104045380674</v>
      </c>
      <c r="R6">
        <f t="shared" si="5"/>
        <v>0.75442507116890845</v>
      </c>
      <c r="S6">
        <f t="shared" si="6"/>
        <v>0.86575983949234436</v>
      </c>
      <c r="V6">
        <f t="shared" si="7"/>
        <v>0.75640718312743604</v>
      </c>
      <c r="W6">
        <f t="shared" si="8"/>
        <v>0.95997814867171227</v>
      </c>
      <c r="X6">
        <f t="shared" si="9"/>
        <v>0.86971672579491999</v>
      </c>
      <c r="Y6">
        <f t="shared" si="10"/>
        <v>0.97978474609054422</v>
      </c>
      <c r="Z6" s="3">
        <f t="shared" si="11"/>
        <v>1.4437297648195671</v>
      </c>
      <c r="AA6" s="6">
        <f t="shared" si="12"/>
        <v>1.6264426785103034</v>
      </c>
      <c r="AC6">
        <f t="shared" si="13"/>
        <v>1.4452156951793553E-2</v>
      </c>
      <c r="AD6">
        <f t="shared" si="14"/>
        <v>1.1387462667923828E-2</v>
      </c>
    </row>
    <row r="7" spans="1:30" x14ac:dyDescent="0.35">
      <c r="G7">
        <v>25</v>
      </c>
      <c r="H7">
        <v>202</v>
      </c>
      <c r="I7">
        <v>211</v>
      </c>
      <c r="K7">
        <f t="shared" si="0"/>
        <v>22</v>
      </c>
      <c r="L7">
        <f t="shared" si="1"/>
        <v>31</v>
      </c>
      <c r="N7">
        <f t="shared" si="2"/>
        <v>46.5</v>
      </c>
      <c r="O7">
        <f t="shared" si="3"/>
        <v>55.5</v>
      </c>
      <c r="Q7">
        <f t="shared" si="4"/>
        <v>0.21633163335476399</v>
      </c>
      <c r="R7">
        <f t="shared" si="5"/>
        <v>0.72509109610849887</v>
      </c>
      <c r="S7">
        <f t="shared" si="6"/>
        <v>0.82384794517934212</v>
      </c>
      <c r="V7">
        <f t="shared" si="7"/>
        <v>0.76078864262834167</v>
      </c>
      <c r="W7">
        <f t="shared" si="8"/>
        <v>0.93939405830610012</v>
      </c>
      <c r="X7">
        <f t="shared" si="9"/>
        <v>0.87223198899624277</v>
      </c>
      <c r="Y7">
        <f t="shared" si="10"/>
        <v>0.96922343053916116</v>
      </c>
      <c r="Z7" s="3">
        <f t="shared" si="11"/>
        <v>1.447905101733763</v>
      </c>
      <c r="AA7" s="6">
        <f t="shared" si="12"/>
        <v>1.6089108946950075</v>
      </c>
      <c r="AC7">
        <f t="shared" si="13"/>
        <v>2.2323375363903671E-2</v>
      </c>
      <c r="AD7">
        <f t="shared" si="14"/>
        <v>1.8079069472305767E-2</v>
      </c>
    </row>
    <row r="8" spans="1:30" x14ac:dyDescent="0.35">
      <c r="G8">
        <v>30</v>
      </c>
      <c r="H8">
        <v>201</v>
      </c>
      <c r="I8">
        <v>210</v>
      </c>
      <c r="K8">
        <f t="shared" si="0"/>
        <v>21</v>
      </c>
      <c r="L8">
        <f t="shared" si="1"/>
        <v>30</v>
      </c>
      <c r="N8">
        <f t="shared" si="2"/>
        <v>43</v>
      </c>
      <c r="O8">
        <f t="shared" si="3"/>
        <v>52</v>
      </c>
      <c r="Q8">
        <f t="shared" si="4"/>
        <v>0.25869084405380199</v>
      </c>
      <c r="R8">
        <f t="shared" si="5"/>
        <v>0.68172005457872842</v>
      </c>
      <c r="S8">
        <f t="shared" si="6"/>
        <v>0.78772740440975264</v>
      </c>
      <c r="V8">
        <f t="shared" si="7"/>
        <v>0.7432888692049433</v>
      </c>
      <c r="W8">
        <f t="shared" si="8"/>
        <v>0.93196885701267795</v>
      </c>
      <c r="X8">
        <f t="shared" si="9"/>
        <v>0.86214202380173033</v>
      </c>
      <c r="Y8">
        <f t="shared" si="10"/>
        <v>0.9653853412045772</v>
      </c>
      <c r="Z8" s="3">
        <f t="shared" si="11"/>
        <v>1.4311557595108724</v>
      </c>
      <c r="AA8" s="6">
        <f t="shared" si="12"/>
        <v>1.6025396663995981</v>
      </c>
      <c r="AC8">
        <f t="shared" si="13"/>
        <v>3.267294715382308E-2</v>
      </c>
      <c r="AD8">
        <f t="shared" si="14"/>
        <v>2.6058207590114426E-2</v>
      </c>
    </row>
    <row r="9" spans="1:30" x14ac:dyDescent="0.35">
      <c r="G9">
        <v>35</v>
      </c>
      <c r="H9">
        <v>201</v>
      </c>
      <c r="I9">
        <v>209</v>
      </c>
      <c r="K9">
        <f t="shared" si="0"/>
        <v>21</v>
      </c>
      <c r="L9">
        <f t="shared" si="1"/>
        <v>29</v>
      </c>
      <c r="N9">
        <f t="shared" si="2"/>
        <v>40.5</v>
      </c>
      <c r="O9">
        <f t="shared" si="3"/>
        <v>48.5</v>
      </c>
      <c r="Q9">
        <f t="shared" si="4"/>
        <v>0.3005581211072938</v>
      </c>
      <c r="R9">
        <f t="shared" si="5"/>
        <v>0.64917551739692236</v>
      </c>
      <c r="S9">
        <f t="shared" si="6"/>
        <v>0.74867130059377829</v>
      </c>
      <c r="V9">
        <f t="shared" si="7"/>
        <v>0.7459020050843177</v>
      </c>
      <c r="W9">
        <f t="shared" si="8"/>
        <v>0.92086698781643017</v>
      </c>
      <c r="X9">
        <f t="shared" si="9"/>
        <v>0.86365618453428428</v>
      </c>
      <c r="Y9">
        <f t="shared" si="10"/>
        <v>0.95961814687740776</v>
      </c>
      <c r="Z9" s="3">
        <f t="shared" si="11"/>
        <v>1.4336692663269119</v>
      </c>
      <c r="AA9" s="6">
        <f t="shared" si="12"/>
        <v>1.5929661238164967</v>
      </c>
      <c r="AC9">
        <f t="shared" si="13"/>
        <v>4.3950010544162796E-2</v>
      </c>
      <c r="AD9">
        <f t="shared" si="14"/>
        <v>3.5599496368201811E-2</v>
      </c>
    </row>
    <row r="10" spans="1:30" x14ac:dyDescent="0.35">
      <c r="C10">
        <v>21</v>
      </c>
      <c r="D10">
        <v>202</v>
      </c>
      <c r="E10">
        <v>212</v>
      </c>
      <c r="G10">
        <v>40</v>
      </c>
      <c r="H10">
        <v>200</v>
      </c>
      <c r="I10">
        <v>208</v>
      </c>
      <c r="K10">
        <f t="shared" si="0"/>
        <v>20</v>
      </c>
      <c r="L10">
        <f t="shared" si="1"/>
        <v>28</v>
      </c>
      <c r="N10">
        <f t="shared" si="2"/>
        <v>37</v>
      </c>
      <c r="O10">
        <f t="shared" si="3"/>
        <v>45</v>
      </c>
      <c r="Q10">
        <f t="shared" si="4"/>
        <v>0.34185384854620343</v>
      </c>
      <c r="R10">
        <f t="shared" si="5"/>
        <v>0.6015535345767008</v>
      </c>
      <c r="S10">
        <f t="shared" si="6"/>
        <v>0.70682518110536596</v>
      </c>
      <c r="V10">
        <f t="shared" si="7"/>
        <v>0.72550277780951278</v>
      </c>
      <c r="W10">
        <f t="shared" si="8"/>
        <v>0.90642298050276793</v>
      </c>
      <c r="X10">
        <f t="shared" si="9"/>
        <v>0.85176450842325713</v>
      </c>
      <c r="Y10">
        <f t="shared" si="10"/>
        <v>0.9520624877090621</v>
      </c>
      <c r="Z10" s="3">
        <f t="shared" si="11"/>
        <v>1.4139290839826069</v>
      </c>
      <c r="AA10" s="6">
        <f t="shared" si="12"/>
        <v>1.5804237295970429</v>
      </c>
      <c r="AC10">
        <f t="shared" si="13"/>
        <v>5.8455541953607533E-2</v>
      </c>
      <c r="AD10">
        <f t="shared" si="14"/>
        <v>4.6787933423951052E-2</v>
      </c>
    </row>
    <row r="11" spans="1:30" x14ac:dyDescent="0.35">
      <c r="C11">
        <v>30</v>
      </c>
      <c r="D11">
        <v>201</v>
      </c>
      <c r="E11">
        <v>210</v>
      </c>
      <c r="G11">
        <v>46</v>
      </c>
      <c r="H11">
        <v>200</v>
      </c>
      <c r="I11">
        <v>208</v>
      </c>
      <c r="K11">
        <f t="shared" si="0"/>
        <v>20</v>
      </c>
      <c r="L11">
        <f t="shared" si="1"/>
        <v>28</v>
      </c>
      <c r="N11">
        <f t="shared" si="2"/>
        <v>34</v>
      </c>
      <c r="O11">
        <f t="shared" si="3"/>
        <v>42</v>
      </c>
      <c r="Q11">
        <f t="shared" si="4"/>
        <v>0.3905437923814537</v>
      </c>
      <c r="R11">
        <f t="shared" si="5"/>
        <v>0.55894347501149444</v>
      </c>
      <c r="S11">
        <f t="shared" si="6"/>
        <v>0.66885439329753549</v>
      </c>
      <c r="V11">
        <f t="shared" si="7"/>
        <v>0.72689254737504194</v>
      </c>
      <c r="W11">
        <f t="shared" si="8"/>
        <v>0.91335097077240146</v>
      </c>
      <c r="X11">
        <f t="shared" si="9"/>
        <v>0.85257993606174076</v>
      </c>
      <c r="Y11">
        <f t="shared" si="10"/>
        <v>0.95569397338918149</v>
      </c>
      <c r="Z11" s="3">
        <f t="shared" si="11"/>
        <v>1.4152826938624896</v>
      </c>
      <c r="AA11" s="6">
        <f t="shared" si="12"/>
        <v>1.5864519958260412</v>
      </c>
      <c r="AC11">
        <f t="shared" si="13"/>
        <v>7.6147050527534524E-2</v>
      </c>
      <c r="AD11">
        <f t="shared" si="14"/>
        <v>6.0601811684994074E-2</v>
      </c>
    </row>
    <row r="12" spans="1:30" x14ac:dyDescent="0.35">
      <c r="C12">
        <v>35</v>
      </c>
      <c r="D12">
        <v>201</v>
      </c>
      <c r="E12">
        <v>209</v>
      </c>
      <c r="G12">
        <v>50</v>
      </c>
      <c r="H12">
        <v>200</v>
      </c>
      <c r="I12">
        <v>207</v>
      </c>
      <c r="K12">
        <f t="shared" si="0"/>
        <v>20</v>
      </c>
      <c r="L12">
        <f t="shared" si="1"/>
        <v>27</v>
      </c>
      <c r="N12">
        <f t="shared" si="2"/>
        <v>32</v>
      </c>
      <c r="O12">
        <f t="shared" si="3"/>
        <v>39</v>
      </c>
      <c r="Q12">
        <f t="shared" si="4"/>
        <v>0.42241777440979805</v>
      </c>
      <c r="R12">
        <f t="shared" si="5"/>
        <v>0.52967912800069206</v>
      </c>
      <c r="S12">
        <f t="shared" si="6"/>
        <v>0.62905217998697349</v>
      </c>
      <c r="V12">
        <f t="shared" si="7"/>
        <v>0.72749180885855036</v>
      </c>
      <c r="W12">
        <f t="shared" si="8"/>
        <v>0.89301080751296547</v>
      </c>
      <c r="X12">
        <f t="shared" si="9"/>
        <v>0.85293130371592663</v>
      </c>
      <c r="Y12">
        <f t="shared" si="10"/>
        <v>0.94499249071776514</v>
      </c>
      <c r="Z12" s="3">
        <f t="shared" si="11"/>
        <v>1.4158659641684381</v>
      </c>
      <c r="AA12" s="6">
        <f t="shared" si="12"/>
        <v>1.5686875345914901</v>
      </c>
      <c r="AC12">
        <f t="shared" si="13"/>
        <v>8.9010263003729356E-2</v>
      </c>
      <c r="AD12">
        <f t="shared" si="14"/>
        <v>7.2512266027215153E-2</v>
      </c>
    </row>
    <row r="13" spans="1:30" x14ac:dyDescent="0.35">
      <c r="C13">
        <v>42</v>
      </c>
      <c r="D13">
        <v>200</v>
      </c>
      <c r="E13">
        <v>208</v>
      </c>
      <c r="G13">
        <v>55</v>
      </c>
      <c r="H13">
        <v>200</v>
      </c>
      <c r="I13">
        <v>207</v>
      </c>
      <c r="K13">
        <f t="shared" si="0"/>
        <v>20</v>
      </c>
      <c r="L13">
        <f t="shared" si="1"/>
        <v>27</v>
      </c>
      <c r="N13">
        <f t="shared" si="2"/>
        <v>29.5</v>
      </c>
      <c r="O13">
        <f t="shared" si="3"/>
        <v>36.5</v>
      </c>
      <c r="Q13">
        <f t="shared" si="4"/>
        <v>0.46153277025054718</v>
      </c>
      <c r="R13">
        <f t="shared" si="5"/>
        <v>0.49219636463070982</v>
      </c>
      <c r="S13">
        <f t="shared" si="6"/>
        <v>0.59456314633986829</v>
      </c>
      <c r="V13">
        <f t="shared" si="7"/>
        <v>0.72786746138114289</v>
      </c>
      <c r="W13">
        <f t="shared" si="8"/>
        <v>0.89581028422365305</v>
      </c>
      <c r="X13">
        <f t="shared" si="9"/>
        <v>0.85315148794404794</v>
      </c>
      <c r="Y13">
        <f t="shared" si="10"/>
        <v>0.94647254805601888</v>
      </c>
      <c r="Z13" s="3">
        <f t="shared" si="11"/>
        <v>1.4162314699871195</v>
      </c>
      <c r="AA13" s="6">
        <f t="shared" si="12"/>
        <v>1.5711444297729913</v>
      </c>
      <c r="AC13">
        <f t="shared" si="13"/>
        <v>0.10620295584979327</v>
      </c>
      <c r="AD13">
        <f t="shared" si="14"/>
        <v>8.6292463066055911E-2</v>
      </c>
    </row>
    <row r="14" spans="1:30" x14ac:dyDescent="0.35">
      <c r="C14">
        <v>54</v>
      </c>
      <c r="D14">
        <v>200</v>
      </c>
      <c r="E14">
        <v>207</v>
      </c>
      <c r="G14">
        <v>60</v>
      </c>
      <c r="H14">
        <v>200</v>
      </c>
      <c r="I14">
        <v>207</v>
      </c>
      <c r="K14">
        <f t="shared" si="0"/>
        <v>20</v>
      </c>
      <c r="L14">
        <f t="shared" si="1"/>
        <v>27</v>
      </c>
      <c r="N14">
        <f t="shared" si="2"/>
        <v>27</v>
      </c>
      <c r="O14">
        <f t="shared" si="3"/>
        <v>34</v>
      </c>
      <c r="Q14">
        <f t="shared" si="4"/>
        <v>0.4997701026431024</v>
      </c>
      <c r="R14">
        <f t="shared" si="5"/>
        <v>0.45377762707554514</v>
      </c>
      <c r="S14">
        <f t="shared" si="6"/>
        <v>0.55894347501149444</v>
      </c>
      <c r="V14">
        <f t="shared" si="7"/>
        <v>0.72782567984303603</v>
      </c>
      <c r="W14">
        <f t="shared" si="8"/>
        <v>0.89739984920764648</v>
      </c>
      <c r="X14">
        <f t="shared" si="9"/>
        <v>0.85312700100456085</v>
      </c>
      <c r="Y14">
        <f t="shared" si="10"/>
        <v>0.94731190703360557</v>
      </c>
      <c r="Z14" s="3">
        <f t="shared" si="11"/>
        <v>1.4161908216675709</v>
      </c>
      <c r="AA14" s="6">
        <f t="shared" si="12"/>
        <v>1.5725377656757851</v>
      </c>
      <c r="AC14">
        <f t="shared" si="13"/>
        <v>0.12453659674202831</v>
      </c>
      <c r="AD14">
        <f t="shared" si="14"/>
        <v>0.10100395411157649</v>
      </c>
    </row>
    <row r="15" spans="1:30" x14ac:dyDescent="0.35">
      <c r="C15">
        <v>70</v>
      </c>
      <c r="D15">
        <v>201</v>
      </c>
      <c r="G15">
        <v>65</v>
      </c>
      <c r="H15">
        <v>201</v>
      </c>
      <c r="I15">
        <v>207</v>
      </c>
      <c r="K15">
        <f t="shared" si="0"/>
        <v>21</v>
      </c>
      <c r="L15">
        <f t="shared" si="1"/>
        <v>27</v>
      </c>
      <c r="N15">
        <f t="shared" si="2"/>
        <v>25.5</v>
      </c>
      <c r="O15">
        <f t="shared" si="3"/>
        <v>31.5</v>
      </c>
      <c r="Q15">
        <f t="shared" si="4"/>
        <v>0.53705705842133444</v>
      </c>
      <c r="R15">
        <f t="shared" si="5"/>
        <v>0.43030743921212433</v>
      </c>
      <c r="S15">
        <f t="shared" si="6"/>
        <v>0.52226090135148817</v>
      </c>
      <c r="V15">
        <f t="shared" si="7"/>
        <v>0.75091435326556955</v>
      </c>
      <c r="W15">
        <f t="shared" si="8"/>
        <v>0.89776741717061137</v>
      </c>
      <c r="X15">
        <f t="shared" si="9"/>
        <v>0.86655314509011483</v>
      </c>
      <c r="Y15">
        <f t="shared" si="10"/>
        <v>0.94750589294769627</v>
      </c>
      <c r="Z15" s="3">
        <f t="shared" si="11"/>
        <v>1.4384782208495905</v>
      </c>
      <c r="AA15" s="6">
        <f t="shared" si="12"/>
        <v>1.5728597822931758</v>
      </c>
      <c r="AC15">
        <f t="shared" si="13"/>
        <v>0.13939085302256604</v>
      </c>
      <c r="AD15">
        <f t="shared" si="14"/>
        <v>0.11658987644979844</v>
      </c>
    </row>
    <row r="16" spans="1:30" x14ac:dyDescent="0.35">
      <c r="G16">
        <v>70</v>
      </c>
      <c r="H16">
        <v>201</v>
      </c>
      <c r="I16">
        <v>207</v>
      </c>
      <c r="K16">
        <f t="shared" si="0"/>
        <v>21</v>
      </c>
      <c r="L16">
        <f t="shared" si="1"/>
        <v>27</v>
      </c>
      <c r="N16">
        <f t="shared" si="2"/>
        <v>23</v>
      </c>
      <c r="O16">
        <f t="shared" si="3"/>
        <v>29</v>
      </c>
      <c r="Q16">
        <f t="shared" si="4"/>
        <v>0.57332273168150161</v>
      </c>
      <c r="R16">
        <f t="shared" si="5"/>
        <v>0.3905437923814537</v>
      </c>
      <c r="S16">
        <f t="shared" si="6"/>
        <v>0.484585181953882</v>
      </c>
      <c r="V16">
        <f t="shared" si="7"/>
        <v>0.74991256909769299</v>
      </c>
      <c r="W16">
        <f t="shared" si="8"/>
        <v>0.89691019353222856</v>
      </c>
      <c r="X16">
        <f t="shared" si="9"/>
        <v>0.86597492405825061</v>
      </c>
      <c r="Y16">
        <f t="shared" si="10"/>
        <v>0.94705342696820893</v>
      </c>
      <c r="Z16" s="3">
        <f t="shared" si="11"/>
        <v>1.4375183739366959</v>
      </c>
      <c r="AA16" s="6">
        <f t="shared" si="12"/>
        <v>1.5721086887672266</v>
      </c>
      <c r="AC16">
        <f t="shared" si="13"/>
        <v>0.15906385883699264</v>
      </c>
      <c r="AD16">
        <f t="shared" si="14"/>
        <v>0.13299434869981294</v>
      </c>
    </row>
    <row r="17" spans="2:30" x14ac:dyDescent="0.35">
      <c r="G17">
        <v>75</v>
      </c>
      <c r="H17">
        <v>201</v>
      </c>
      <c r="I17">
        <v>207</v>
      </c>
      <c r="K17">
        <f t="shared" si="0"/>
        <v>21</v>
      </c>
      <c r="L17">
        <f t="shared" si="1"/>
        <v>27</v>
      </c>
      <c r="N17">
        <f t="shared" si="2"/>
        <v>20.5</v>
      </c>
      <c r="O17">
        <f t="shared" si="3"/>
        <v>26.5</v>
      </c>
      <c r="Q17">
        <f t="shared" si="4"/>
        <v>0.6084981586188728</v>
      </c>
      <c r="R17">
        <f t="shared" si="5"/>
        <v>0.35003747670127522</v>
      </c>
      <c r="S17">
        <f t="shared" si="6"/>
        <v>0.44598796200604102</v>
      </c>
      <c r="V17">
        <f t="shared" si="7"/>
        <v>0.74839283616234176</v>
      </c>
      <c r="W17">
        <f t="shared" si="8"/>
        <v>0.89483469567309237</v>
      </c>
      <c r="X17">
        <f t="shared" si="9"/>
        <v>0.86509700968292669</v>
      </c>
      <c r="Y17">
        <f t="shared" si="10"/>
        <v>0.94595702633528356</v>
      </c>
      <c r="Z17" s="3">
        <f t="shared" si="11"/>
        <v>1.4360610360736583</v>
      </c>
      <c r="AA17" s="6">
        <f t="shared" si="12"/>
        <v>1.5702886637165707</v>
      </c>
      <c r="AC17">
        <f t="shared" si="13"/>
        <v>0.17954476172123551</v>
      </c>
      <c r="AD17">
        <f t="shared" si="14"/>
        <v>0.15016182775699652</v>
      </c>
    </row>
    <row r="18" spans="2:30" x14ac:dyDescent="0.35">
      <c r="B18">
        <f>SIN(E3)</f>
        <v>0.6015535345767008</v>
      </c>
      <c r="C18">
        <f>1/B18</f>
        <v>1.6623624374573356</v>
      </c>
      <c r="G18">
        <v>80</v>
      </c>
      <c r="H18">
        <v>202</v>
      </c>
      <c r="I18">
        <v>208</v>
      </c>
      <c r="K18">
        <f t="shared" si="0"/>
        <v>22</v>
      </c>
      <c r="L18">
        <f t="shared" si="1"/>
        <v>28</v>
      </c>
      <c r="N18">
        <f t="shared" si="2"/>
        <v>19</v>
      </c>
      <c r="O18">
        <f t="shared" si="3"/>
        <v>25</v>
      </c>
      <c r="Q18">
        <f t="shared" si="4"/>
        <v>0.64251644867120083</v>
      </c>
      <c r="R18">
        <f t="shared" si="5"/>
        <v>0.32540919548217428</v>
      </c>
      <c r="S18">
        <f t="shared" si="6"/>
        <v>0.42241777440979805</v>
      </c>
      <c r="V18">
        <f t="shared" si="7"/>
        <v>0.7696154440927987</v>
      </c>
      <c r="W18">
        <f t="shared" si="8"/>
        <v>0.91695660487362995</v>
      </c>
      <c r="X18">
        <f t="shared" si="9"/>
        <v>0.8772772903095114</v>
      </c>
      <c r="Y18">
        <f t="shared" si="10"/>
        <v>0.95757851107553049</v>
      </c>
      <c r="Z18" s="3">
        <f t="shared" si="11"/>
        <v>1.4562803019137889</v>
      </c>
      <c r="AA18" s="6">
        <f t="shared" si="12"/>
        <v>1.5895803283853804</v>
      </c>
      <c r="AC18">
        <f t="shared" si="13"/>
        <v>0.19466082076598806</v>
      </c>
      <c r="AD18">
        <f t="shared" si="14"/>
        <v>0.16338174917441289</v>
      </c>
    </row>
    <row r="19" spans="2:30" x14ac:dyDescent="0.35">
      <c r="G19">
        <v>85</v>
      </c>
      <c r="H19">
        <v>202</v>
      </c>
      <c r="I19">
        <v>208</v>
      </c>
      <c r="K19">
        <f t="shared" si="0"/>
        <v>22</v>
      </c>
      <c r="L19">
        <f t="shared" si="1"/>
        <v>28</v>
      </c>
      <c r="N19">
        <f t="shared" si="2"/>
        <v>16.5</v>
      </c>
      <c r="O19">
        <f t="shared" si="3"/>
        <v>22.5</v>
      </c>
      <c r="Q19">
        <f t="shared" si="4"/>
        <v>0.67531291171966112</v>
      </c>
      <c r="R19">
        <f t="shared" si="5"/>
        <v>0.2838753604725</v>
      </c>
      <c r="S19">
        <f t="shared" si="6"/>
        <v>0.38249949727600968</v>
      </c>
      <c r="V19">
        <f t="shared" si="7"/>
        <v>0.76667838451406145</v>
      </c>
      <c r="W19">
        <f t="shared" si="8"/>
        <v>0.9123216132358094</v>
      </c>
      <c r="X19">
        <f t="shared" si="9"/>
        <v>0.87560172710774242</v>
      </c>
      <c r="Y19">
        <f t="shared" si="10"/>
        <v>0.95515528226347024</v>
      </c>
      <c r="Z19" s="3">
        <f t="shared" si="11"/>
        <v>1.4534988669988524</v>
      </c>
      <c r="AA19" s="6">
        <f t="shared" si="12"/>
        <v>1.5855577685573605</v>
      </c>
      <c r="AC19">
        <f t="shared" si="13"/>
        <v>0.21586424413693955</v>
      </c>
      <c r="AD19">
        <f t="shared" si="14"/>
        <v>0.18140362737025403</v>
      </c>
    </row>
    <row r="20" spans="2:30" x14ac:dyDescent="0.35">
      <c r="G20">
        <v>90</v>
      </c>
      <c r="H20">
        <v>203</v>
      </c>
      <c r="I20">
        <v>208</v>
      </c>
      <c r="K20">
        <f t="shared" si="0"/>
        <v>23</v>
      </c>
      <c r="L20">
        <f t="shared" si="1"/>
        <v>28</v>
      </c>
      <c r="N20">
        <f t="shared" si="2"/>
        <v>15</v>
      </c>
      <c r="O20">
        <f t="shared" si="3"/>
        <v>20</v>
      </c>
      <c r="Q20">
        <f t="shared" si="4"/>
        <v>0.70682518110536596</v>
      </c>
      <c r="R20">
        <f t="shared" si="5"/>
        <v>0.25869084405380199</v>
      </c>
      <c r="S20">
        <f t="shared" si="6"/>
        <v>0.34185384854620343</v>
      </c>
      <c r="V20">
        <f t="shared" si="7"/>
        <v>0.78594183268025608</v>
      </c>
      <c r="W20">
        <f t="shared" si="8"/>
        <v>0.90642298050276793</v>
      </c>
      <c r="X20">
        <f t="shared" si="9"/>
        <v>0.88653360493568212</v>
      </c>
      <c r="Y20">
        <f t="shared" si="10"/>
        <v>0.9520624877090621</v>
      </c>
      <c r="Z20" s="3">
        <f t="shared" si="11"/>
        <v>1.4716457841932322</v>
      </c>
      <c r="AA20" s="6">
        <f t="shared" si="12"/>
        <v>1.5804237295970429</v>
      </c>
      <c r="AC20">
        <f t="shared" si="13"/>
        <v>0.23068398491741005</v>
      </c>
      <c r="AD20">
        <f t="shared" si="14"/>
        <v>0.20002162100458809</v>
      </c>
    </row>
    <row r="21" spans="2:30" x14ac:dyDescent="0.35">
      <c r="G21">
        <v>95</v>
      </c>
      <c r="H21">
        <v>203</v>
      </c>
      <c r="I21">
        <v>209</v>
      </c>
      <c r="K21">
        <f t="shared" si="0"/>
        <v>23</v>
      </c>
      <c r="L21">
        <f t="shared" si="1"/>
        <v>29</v>
      </c>
      <c r="N21">
        <f t="shared" si="2"/>
        <v>12.5</v>
      </c>
      <c r="O21">
        <f t="shared" si="3"/>
        <v>18.5</v>
      </c>
      <c r="Q21">
        <f t="shared" si="4"/>
        <v>0.73699333222752383</v>
      </c>
      <c r="R21">
        <f t="shared" si="5"/>
        <v>0.21633163335476399</v>
      </c>
      <c r="S21">
        <f t="shared" si="6"/>
        <v>0.31714942162779591</v>
      </c>
      <c r="V21">
        <f t="shared" si="7"/>
        <v>0.78128051293658995</v>
      </c>
      <c r="W21">
        <f t="shared" si="8"/>
        <v>0.92422733825807635</v>
      </c>
      <c r="X21">
        <f t="shared" si="9"/>
        <v>0.88390073703815297</v>
      </c>
      <c r="Y21">
        <f t="shared" si="10"/>
        <v>0.9613674314527596</v>
      </c>
      <c r="Z21" s="3">
        <f t="shared" si="11"/>
        <v>1.4672752234833339</v>
      </c>
      <c r="AA21" s="6">
        <f t="shared" si="12"/>
        <v>1.5958699362115809</v>
      </c>
      <c r="AC21">
        <f t="shared" si="13"/>
        <v>0.25229227285153338</v>
      </c>
      <c r="AD21">
        <f t="shared" si="14"/>
        <v>0.21327115979374317</v>
      </c>
    </row>
    <row r="22" spans="2:30" x14ac:dyDescent="0.35">
      <c r="G22">
        <v>100</v>
      </c>
      <c r="H22">
        <v>204</v>
      </c>
      <c r="I22">
        <v>210</v>
      </c>
      <c r="K22">
        <f t="shared" si="0"/>
        <v>24</v>
      </c>
      <c r="L22">
        <f t="shared" si="1"/>
        <v>30</v>
      </c>
      <c r="N22">
        <f t="shared" si="2"/>
        <v>11</v>
      </c>
      <c r="O22">
        <f t="shared" si="3"/>
        <v>17</v>
      </c>
      <c r="Q22">
        <f t="shared" si="4"/>
        <v>0.76575999649771331</v>
      </c>
      <c r="R22">
        <f t="shared" si="5"/>
        <v>0.19071345384719871</v>
      </c>
      <c r="S22">
        <f t="shared" si="6"/>
        <v>0.29222785665220036</v>
      </c>
      <c r="V22">
        <f t="shared" si="7"/>
        <v>0.79800887421462274</v>
      </c>
      <c r="W22">
        <f t="shared" si="8"/>
        <v>0.94031717542354465</v>
      </c>
      <c r="X22">
        <f t="shared" si="9"/>
        <v>0.89331342440076578</v>
      </c>
      <c r="Y22">
        <f t="shared" si="10"/>
        <v>0.96969952842287421</v>
      </c>
      <c r="Z22" s="3">
        <f t="shared" si="11"/>
        <v>1.4829002845052712</v>
      </c>
      <c r="AA22" s="6">
        <f t="shared" si="12"/>
        <v>1.6097012171819711</v>
      </c>
      <c r="AC22">
        <f t="shared" si="13"/>
        <v>0.26666219699703231</v>
      </c>
      <c r="AD22">
        <f t="shared" si="14"/>
        <v>0.22630534162619045</v>
      </c>
    </row>
    <row r="23" spans="2:30" x14ac:dyDescent="0.35">
      <c r="G23">
        <v>105</v>
      </c>
      <c r="H23">
        <v>204</v>
      </c>
      <c r="I23">
        <v>210</v>
      </c>
      <c r="K23">
        <f t="shared" si="0"/>
        <v>24</v>
      </c>
      <c r="L23">
        <f t="shared" si="1"/>
        <v>30</v>
      </c>
      <c r="N23">
        <f t="shared" si="2"/>
        <v>8.5</v>
      </c>
      <c r="O23">
        <f t="shared" si="3"/>
        <v>14.5</v>
      </c>
      <c r="Q23">
        <f t="shared" si="4"/>
        <v>0.79307047043357348</v>
      </c>
      <c r="R23">
        <f t="shared" si="5"/>
        <v>0.14773502817190762</v>
      </c>
      <c r="S23">
        <f t="shared" si="6"/>
        <v>0.25025579146460319</v>
      </c>
      <c r="V23">
        <f t="shared" si="7"/>
        <v>0.79138355557285833</v>
      </c>
      <c r="W23">
        <f t="shared" si="8"/>
        <v>0.92975330615397533</v>
      </c>
      <c r="X23">
        <f t="shared" si="9"/>
        <v>0.88959741207630449</v>
      </c>
      <c r="Y23">
        <f t="shared" si="10"/>
        <v>0.96423716281523564</v>
      </c>
      <c r="Z23" s="3">
        <f t="shared" si="11"/>
        <v>1.4767317040466654</v>
      </c>
      <c r="AA23" s="6">
        <f t="shared" si="12"/>
        <v>1.6006336902732912</v>
      </c>
      <c r="AC23">
        <f t="shared" si="13"/>
        <v>0.28841667191376597</v>
      </c>
      <c r="AD23">
        <f t="shared" si="14"/>
        <v>0.24549330429356572</v>
      </c>
    </row>
    <row r="24" spans="2:30" x14ac:dyDescent="0.35">
      <c r="G24">
        <v>110</v>
      </c>
      <c r="H24">
        <v>206</v>
      </c>
      <c r="I24">
        <v>211</v>
      </c>
      <c r="K24">
        <f t="shared" si="0"/>
        <v>26</v>
      </c>
      <c r="L24">
        <f t="shared" si="1"/>
        <v>31</v>
      </c>
      <c r="N24">
        <f t="shared" si="2"/>
        <v>8</v>
      </c>
      <c r="O24">
        <f t="shared" si="3"/>
        <v>13</v>
      </c>
      <c r="Q24">
        <f t="shared" si="4"/>
        <v>0.81887281968445502</v>
      </c>
      <c r="R24">
        <f t="shared" si="5"/>
        <v>0.13910300487837274</v>
      </c>
      <c r="S24">
        <f t="shared" si="6"/>
        <v>0.22483897595731545</v>
      </c>
      <c r="V24">
        <f t="shared" si="7"/>
        <v>0.82659154458176287</v>
      </c>
      <c r="W24">
        <f t="shared" si="8"/>
        <v>0.94204269138806307</v>
      </c>
      <c r="X24">
        <f t="shared" si="9"/>
        <v>0.90917080055496879</v>
      </c>
      <c r="Y24">
        <f t="shared" si="10"/>
        <v>0.97058883745284397</v>
      </c>
      <c r="Z24" s="3">
        <f t="shared" si="11"/>
        <v>1.5092235289212481</v>
      </c>
      <c r="AA24" s="6">
        <f t="shared" si="12"/>
        <v>1.611177470171721</v>
      </c>
      <c r="AC24">
        <f t="shared" si="13"/>
        <v>0.2943918465532504</v>
      </c>
      <c r="AD24">
        <f t="shared" si="14"/>
        <v>0.2583129335637368</v>
      </c>
    </row>
    <row r="25" spans="2:30" x14ac:dyDescent="0.35">
      <c r="G25">
        <v>115</v>
      </c>
      <c r="H25">
        <v>207</v>
      </c>
      <c r="I25">
        <v>212</v>
      </c>
      <c r="K25">
        <f t="shared" si="0"/>
        <v>27</v>
      </c>
      <c r="L25">
        <f t="shared" si="1"/>
        <v>32</v>
      </c>
      <c r="N25">
        <f t="shared" si="2"/>
        <v>6.5</v>
      </c>
      <c r="O25">
        <f t="shared" si="3"/>
        <v>11.5</v>
      </c>
      <c r="Q25">
        <f t="shared" si="4"/>
        <v>0.84311797779121389</v>
      </c>
      <c r="R25">
        <f t="shared" si="5"/>
        <v>0.1131460707885662</v>
      </c>
      <c r="S25">
        <f t="shared" si="6"/>
        <v>0.19926822323592544</v>
      </c>
      <c r="V25">
        <f t="shared" si="7"/>
        <v>0.8381245414875701</v>
      </c>
      <c r="W25">
        <f t="shared" si="8"/>
        <v>0.95216369496161446</v>
      </c>
      <c r="X25">
        <f t="shared" si="9"/>
        <v>0.9154914207613144</v>
      </c>
      <c r="Y25">
        <f t="shared" si="10"/>
        <v>0.97578875529574249</v>
      </c>
      <c r="Z25" s="3">
        <f t="shared" si="11"/>
        <v>1.5197157584637819</v>
      </c>
      <c r="AA25" s="6">
        <f t="shared" si="12"/>
        <v>1.6198093337909325</v>
      </c>
      <c r="AC25">
        <f t="shared" si="13"/>
        <v>0.30778820015048997</v>
      </c>
      <c r="AD25">
        <f t="shared" si="14"/>
        <v>0.27092488979724583</v>
      </c>
    </row>
    <row r="26" spans="2:30" x14ac:dyDescent="0.35">
      <c r="G26">
        <v>120</v>
      </c>
      <c r="H26">
        <v>208</v>
      </c>
      <c r="I26">
        <v>213</v>
      </c>
      <c r="K26">
        <f t="shared" si="0"/>
        <v>28</v>
      </c>
      <c r="L26">
        <f t="shared" si="1"/>
        <v>33</v>
      </c>
      <c r="N26">
        <f t="shared" si="2"/>
        <v>5</v>
      </c>
      <c r="O26">
        <f t="shared" si="3"/>
        <v>10</v>
      </c>
      <c r="Q26">
        <f t="shared" si="4"/>
        <v>0.86575983949234436</v>
      </c>
      <c r="R26">
        <f t="shared" si="5"/>
        <v>8.7111670632880112E-2</v>
      </c>
      <c r="S26">
        <f t="shared" si="6"/>
        <v>0.17356104045380674</v>
      </c>
      <c r="V26">
        <f t="shared" si="7"/>
        <v>0.84762988602029998</v>
      </c>
      <c r="W26">
        <f t="shared" si="8"/>
        <v>0.95997814867171227</v>
      </c>
      <c r="X26">
        <f t="shared" si="9"/>
        <v>0.92066817367621656</v>
      </c>
      <c r="Y26">
        <f t="shared" si="10"/>
        <v>0.97978474609054422</v>
      </c>
      <c r="Z26" s="3">
        <f t="shared" si="11"/>
        <v>1.5283091683025194</v>
      </c>
      <c r="AA26" s="6">
        <f t="shared" si="12"/>
        <v>1.6264426785103034</v>
      </c>
      <c r="AC26">
        <f t="shared" si="13"/>
        <v>0.3209020084529689</v>
      </c>
      <c r="AD26">
        <f t="shared" si="14"/>
        <v>0.28334617118633443</v>
      </c>
    </row>
    <row r="27" spans="2:30" x14ac:dyDescent="0.35">
      <c r="G27">
        <v>125</v>
      </c>
      <c r="H27">
        <v>209</v>
      </c>
      <c r="I27">
        <v>214</v>
      </c>
      <c r="K27">
        <f t="shared" si="0"/>
        <v>29</v>
      </c>
      <c r="L27">
        <f t="shared" si="1"/>
        <v>34</v>
      </c>
      <c r="N27">
        <f t="shared" si="2"/>
        <v>3.5</v>
      </c>
      <c r="O27">
        <f t="shared" si="3"/>
        <v>8.5</v>
      </c>
      <c r="Q27">
        <f t="shared" si="4"/>
        <v>0.88675534839901538</v>
      </c>
      <c r="R27">
        <f t="shared" si="5"/>
        <v>6.1017629003397383E-2</v>
      </c>
      <c r="S27">
        <f t="shared" si="6"/>
        <v>0.14773502817190762</v>
      </c>
      <c r="V27">
        <f t="shared" si="7"/>
        <v>0.85498744960192286</v>
      </c>
      <c r="W27">
        <f t="shared" si="8"/>
        <v>0.96536647811599541</v>
      </c>
      <c r="X27">
        <f t="shared" si="9"/>
        <v>0.92465531394240241</v>
      </c>
      <c r="Y27">
        <f t="shared" si="10"/>
        <v>0.98253064996263373</v>
      </c>
      <c r="Z27" s="3">
        <f t="shared" si="11"/>
        <v>1.534927821144388</v>
      </c>
      <c r="AA27" s="6">
        <f t="shared" si="12"/>
        <v>1.631000878937972</v>
      </c>
      <c r="AC27">
        <f t="shared" si="13"/>
        <v>0.33375802536323124</v>
      </c>
      <c r="AD27">
        <f t="shared" si="14"/>
        <v>0.2955964696913736</v>
      </c>
    </row>
    <row r="28" spans="2:30" x14ac:dyDescent="0.35">
      <c r="G28">
        <v>130</v>
      </c>
      <c r="H28">
        <v>210</v>
      </c>
      <c r="I28">
        <v>215</v>
      </c>
      <c r="K28">
        <f t="shared" si="0"/>
        <v>30</v>
      </c>
      <c r="L28">
        <f t="shared" si="1"/>
        <v>35</v>
      </c>
      <c r="N28">
        <f t="shared" si="2"/>
        <v>2</v>
      </c>
      <c r="O28">
        <f t="shared" si="3"/>
        <v>7</v>
      </c>
      <c r="Q28">
        <f t="shared" si="4"/>
        <v>0.90606457887228786</v>
      </c>
      <c r="R28">
        <f t="shared" si="5"/>
        <v>3.4881811326056798E-2</v>
      </c>
      <c r="S28">
        <f t="shared" si="6"/>
        <v>0.12180786830843253</v>
      </c>
      <c r="V28">
        <f t="shared" si="7"/>
        <v>0.86009597027573859</v>
      </c>
      <c r="W28">
        <f t="shared" si="8"/>
        <v>0.96822913175151415</v>
      </c>
      <c r="X28">
        <f t="shared" si="9"/>
        <v>0.9274135918109776</v>
      </c>
      <c r="Y28">
        <f t="shared" si="10"/>
        <v>0.98398634733999946</v>
      </c>
      <c r="Z28" s="3">
        <f t="shared" si="11"/>
        <v>1.5395065624062227</v>
      </c>
      <c r="AA28" s="6">
        <f t="shared" si="12"/>
        <v>1.6334173365843989</v>
      </c>
      <c r="AC28">
        <f t="shared" si="13"/>
        <v>0.34638192096621484</v>
      </c>
      <c r="AD28">
        <f t="shared" si="14"/>
        <v>0.30769751149758773</v>
      </c>
    </row>
    <row r="29" spans="2:30" x14ac:dyDescent="0.35">
      <c r="G29">
        <v>135</v>
      </c>
      <c r="H29">
        <v>212</v>
      </c>
      <c r="I29">
        <v>216</v>
      </c>
      <c r="K29">
        <f t="shared" si="0"/>
        <v>32</v>
      </c>
      <c r="L29">
        <f t="shared" si="1"/>
        <v>36</v>
      </c>
      <c r="N29">
        <f t="shared" si="2"/>
        <v>1.5</v>
      </c>
      <c r="O29">
        <f t="shared" si="3"/>
        <v>5.5</v>
      </c>
      <c r="Q29">
        <f t="shared" si="4"/>
        <v>0.92365081194681065</v>
      </c>
      <c r="R29">
        <f t="shared" si="5"/>
        <v>2.6163680740341477E-2</v>
      </c>
      <c r="S29">
        <f t="shared" si="6"/>
        <v>9.5797312032821616E-2</v>
      </c>
      <c r="V29">
        <f t="shared" si="7"/>
        <v>0.88281468655108541</v>
      </c>
      <c r="W29">
        <f t="shared" si="8"/>
        <v>0.96848786545244159</v>
      </c>
      <c r="X29">
        <f t="shared" si="9"/>
        <v>0.93958218722530362</v>
      </c>
      <c r="Y29">
        <f t="shared" si="10"/>
        <v>0.98411781075867211</v>
      </c>
      <c r="Z29" s="4">
        <f t="shared" si="11"/>
        <v>1.5597064307940038</v>
      </c>
      <c r="AA29" s="7">
        <f t="shared" si="12"/>
        <v>1.6336355658593955</v>
      </c>
      <c r="AC29">
        <f t="shared" si="13"/>
        <v>0.3506952689763535</v>
      </c>
      <c r="AD29">
        <f t="shared" si="14"/>
        <v>0.31967249668293474</v>
      </c>
    </row>
    <row r="33" spans="5:27" x14ac:dyDescent="0.35">
      <c r="Z33">
        <f>AVERAGE(Z2:Z29)</f>
        <v>1.4643381503853099</v>
      </c>
      <c r="AA33">
        <f>AVERAGE(AA3:AA29)</f>
        <v>1.6009314923506541</v>
      </c>
    </row>
    <row r="34" spans="5:27" x14ac:dyDescent="0.35">
      <c r="G34" s="14" t="s">
        <v>19</v>
      </c>
      <c r="H34" s="14" t="s">
        <v>21</v>
      </c>
      <c r="I34" s="14" t="s">
        <v>20</v>
      </c>
      <c r="J34" s="14" t="s">
        <v>22</v>
      </c>
      <c r="K34" s="14" t="s">
        <v>23</v>
      </c>
      <c r="L34" s="14" t="s">
        <v>24</v>
      </c>
      <c r="M34" s="14" t="s">
        <v>25</v>
      </c>
    </row>
    <row r="35" spans="5:27" x14ac:dyDescent="0.35">
      <c r="E35">
        <f>H35-180</f>
        <v>27</v>
      </c>
      <c r="F35" t="e">
        <f>I35-180</f>
        <v>#VALUE!</v>
      </c>
      <c r="G35" s="8">
        <v>0</v>
      </c>
      <c r="H35" s="9">
        <v>207</v>
      </c>
      <c r="I35" s="9" t="s">
        <v>7</v>
      </c>
      <c r="J35" s="8">
        <f>H35*1.66</f>
        <v>343.62</v>
      </c>
      <c r="K35" s="9" t="s">
        <v>7</v>
      </c>
      <c r="L35" s="9">
        <f>AC2</f>
        <v>0</v>
      </c>
      <c r="M35" s="11" t="s">
        <v>7</v>
      </c>
    </row>
    <row r="36" spans="5:27" x14ac:dyDescent="0.35">
      <c r="E36">
        <f t="shared" ref="E36:E62" si="15">H36-180</f>
        <v>24</v>
      </c>
      <c r="F36">
        <f t="shared" ref="F36:F62" si="16">I36-180</f>
        <v>39</v>
      </c>
      <c r="G36" s="10">
        <v>4</v>
      </c>
      <c r="H36" s="11">
        <v>204</v>
      </c>
      <c r="I36" s="11">
        <v>219</v>
      </c>
      <c r="J36" s="10">
        <f t="shared" ref="J36:J62" si="17">H36*1.66</f>
        <v>338.64</v>
      </c>
      <c r="K36" s="11">
        <f t="shared" ref="K36:K62" si="18">I36*1.66</f>
        <v>363.53999999999996</v>
      </c>
      <c r="L36" s="11">
        <f t="shared" ref="L36:M36" si="19">AC3</f>
        <v>5.7243338909505751E-4</v>
      </c>
      <c r="M36" s="11">
        <f t="shared" si="19"/>
        <v>4.5750876327600043E-4</v>
      </c>
    </row>
    <row r="37" spans="5:27" x14ac:dyDescent="0.35">
      <c r="E37">
        <f t="shared" si="15"/>
        <v>23</v>
      </c>
      <c r="F37">
        <f t="shared" si="16"/>
        <v>35</v>
      </c>
      <c r="G37" s="10">
        <v>9</v>
      </c>
      <c r="H37" s="11">
        <v>203</v>
      </c>
      <c r="I37" s="11">
        <v>215</v>
      </c>
      <c r="J37" s="10">
        <f t="shared" si="17"/>
        <v>336.97999999999996</v>
      </c>
      <c r="K37" s="11">
        <f t="shared" si="18"/>
        <v>356.9</v>
      </c>
      <c r="L37" s="11">
        <f t="shared" ref="L37:M37" si="20">AC4</f>
        <v>2.9271632494868292E-3</v>
      </c>
      <c r="M37" s="11">
        <f t="shared" si="20"/>
        <v>2.3585679520357022E-3</v>
      </c>
    </row>
    <row r="38" spans="5:27" x14ac:dyDescent="0.35">
      <c r="E38">
        <f t="shared" si="15"/>
        <v>23</v>
      </c>
      <c r="F38">
        <f t="shared" si="16"/>
        <v>35</v>
      </c>
      <c r="G38" s="10">
        <v>15</v>
      </c>
      <c r="H38" s="11">
        <v>203</v>
      </c>
      <c r="I38" s="11">
        <v>215</v>
      </c>
      <c r="J38" s="10">
        <f t="shared" si="17"/>
        <v>336.97999999999996</v>
      </c>
      <c r="K38" s="11">
        <f t="shared" si="18"/>
        <v>356.9</v>
      </c>
      <c r="L38" s="11">
        <f t="shared" ref="L38:M38" si="21">AC5</f>
        <v>8.0199704794082765E-3</v>
      </c>
      <c r="M38" s="11">
        <f t="shared" si="21"/>
        <v>6.3511399036192424E-3</v>
      </c>
    </row>
    <row r="39" spans="5:27" x14ac:dyDescent="0.35">
      <c r="E39">
        <f t="shared" si="15"/>
        <v>22</v>
      </c>
      <c r="F39">
        <f t="shared" si="16"/>
        <v>33</v>
      </c>
      <c r="G39" s="10">
        <v>20</v>
      </c>
      <c r="H39" s="11">
        <v>202</v>
      </c>
      <c r="I39" s="11">
        <v>213</v>
      </c>
      <c r="J39" s="10">
        <f t="shared" si="17"/>
        <v>335.32</v>
      </c>
      <c r="K39" s="11">
        <f t="shared" si="18"/>
        <v>353.58</v>
      </c>
      <c r="L39" s="11">
        <f t="shared" ref="L39:M39" si="22">AC6</f>
        <v>1.4452156951793553E-2</v>
      </c>
      <c r="M39" s="11">
        <f t="shared" si="22"/>
        <v>1.1387462667923828E-2</v>
      </c>
    </row>
    <row r="40" spans="5:27" x14ac:dyDescent="0.35">
      <c r="E40">
        <f t="shared" si="15"/>
        <v>22</v>
      </c>
      <c r="F40">
        <f t="shared" si="16"/>
        <v>31</v>
      </c>
      <c r="G40" s="10">
        <v>25</v>
      </c>
      <c r="H40" s="11">
        <v>202</v>
      </c>
      <c r="I40" s="11">
        <v>211</v>
      </c>
      <c r="J40" s="10">
        <f t="shared" si="17"/>
        <v>335.32</v>
      </c>
      <c r="K40" s="11">
        <f t="shared" si="18"/>
        <v>350.26</v>
      </c>
      <c r="L40" s="11">
        <f t="shared" ref="L40:M40" si="23">AC7</f>
        <v>2.2323375363903671E-2</v>
      </c>
      <c r="M40" s="11">
        <f t="shared" si="23"/>
        <v>1.8079069472305767E-2</v>
      </c>
    </row>
    <row r="41" spans="5:27" x14ac:dyDescent="0.35">
      <c r="E41">
        <f t="shared" si="15"/>
        <v>21</v>
      </c>
      <c r="F41">
        <f t="shared" si="16"/>
        <v>30</v>
      </c>
      <c r="G41" s="10">
        <v>30</v>
      </c>
      <c r="H41" s="11">
        <v>201</v>
      </c>
      <c r="I41" s="11">
        <v>210</v>
      </c>
      <c r="J41" s="10">
        <f t="shared" si="17"/>
        <v>333.65999999999997</v>
      </c>
      <c r="K41" s="11">
        <f t="shared" si="18"/>
        <v>348.59999999999997</v>
      </c>
      <c r="L41" s="11">
        <f t="shared" ref="L41:M41" si="24">AC8</f>
        <v>3.267294715382308E-2</v>
      </c>
      <c r="M41" s="11">
        <f t="shared" si="24"/>
        <v>2.6058207590114426E-2</v>
      </c>
    </row>
    <row r="42" spans="5:27" x14ac:dyDescent="0.35">
      <c r="E42">
        <f t="shared" si="15"/>
        <v>21</v>
      </c>
      <c r="F42">
        <f t="shared" si="16"/>
        <v>29</v>
      </c>
      <c r="G42" s="10">
        <v>35</v>
      </c>
      <c r="H42" s="11">
        <v>201</v>
      </c>
      <c r="I42" s="11">
        <v>209</v>
      </c>
      <c r="J42" s="10">
        <f t="shared" si="17"/>
        <v>333.65999999999997</v>
      </c>
      <c r="K42" s="11">
        <f t="shared" si="18"/>
        <v>346.94</v>
      </c>
      <c r="L42" s="11">
        <f t="shared" ref="L42:M42" si="25">AC9</f>
        <v>4.3950010544162796E-2</v>
      </c>
      <c r="M42" s="11">
        <f t="shared" si="25"/>
        <v>3.5599496368201811E-2</v>
      </c>
    </row>
    <row r="43" spans="5:27" x14ac:dyDescent="0.35">
      <c r="E43">
        <f t="shared" si="15"/>
        <v>20</v>
      </c>
      <c r="F43">
        <f t="shared" si="16"/>
        <v>28</v>
      </c>
      <c r="G43" s="10">
        <v>40</v>
      </c>
      <c r="H43" s="11">
        <v>200</v>
      </c>
      <c r="I43" s="11">
        <v>208</v>
      </c>
      <c r="J43" s="10">
        <f t="shared" si="17"/>
        <v>332</v>
      </c>
      <c r="K43" s="11">
        <f t="shared" si="18"/>
        <v>345.28</v>
      </c>
      <c r="L43" s="11">
        <f t="shared" ref="L43:M43" si="26">AC10</f>
        <v>5.8455541953607533E-2</v>
      </c>
      <c r="M43" s="11">
        <f t="shared" si="26"/>
        <v>4.6787933423951052E-2</v>
      </c>
    </row>
    <row r="44" spans="5:27" x14ac:dyDescent="0.35">
      <c r="E44">
        <f t="shared" si="15"/>
        <v>20</v>
      </c>
      <c r="F44">
        <f t="shared" si="16"/>
        <v>28</v>
      </c>
      <c r="G44" s="10">
        <v>46</v>
      </c>
      <c r="H44" s="11">
        <v>200</v>
      </c>
      <c r="I44" s="11">
        <v>208</v>
      </c>
      <c r="J44" s="10">
        <f t="shared" si="17"/>
        <v>332</v>
      </c>
      <c r="K44" s="11">
        <f t="shared" si="18"/>
        <v>345.28</v>
      </c>
      <c r="L44" s="11">
        <f t="shared" ref="L44:M44" si="27">AC11</f>
        <v>7.6147050527534524E-2</v>
      </c>
      <c r="M44" s="11">
        <f t="shared" si="27"/>
        <v>6.0601811684994074E-2</v>
      </c>
    </row>
    <row r="45" spans="5:27" x14ac:dyDescent="0.35">
      <c r="E45">
        <f t="shared" si="15"/>
        <v>20</v>
      </c>
      <c r="F45">
        <f t="shared" si="16"/>
        <v>27</v>
      </c>
      <c r="G45" s="10">
        <v>50</v>
      </c>
      <c r="H45" s="11">
        <v>200</v>
      </c>
      <c r="I45" s="11">
        <v>207</v>
      </c>
      <c r="J45" s="10">
        <f t="shared" si="17"/>
        <v>332</v>
      </c>
      <c r="K45" s="11">
        <f t="shared" si="18"/>
        <v>343.62</v>
      </c>
      <c r="L45" s="11">
        <f t="shared" ref="L45:M45" si="28">AC12</f>
        <v>8.9010263003729356E-2</v>
      </c>
      <c r="M45" s="11">
        <f t="shared" si="28"/>
        <v>7.2512266027215153E-2</v>
      </c>
    </row>
    <row r="46" spans="5:27" x14ac:dyDescent="0.35">
      <c r="E46">
        <f t="shared" si="15"/>
        <v>20</v>
      </c>
      <c r="F46">
        <f t="shared" si="16"/>
        <v>27</v>
      </c>
      <c r="G46" s="10">
        <v>55</v>
      </c>
      <c r="H46" s="11">
        <v>200</v>
      </c>
      <c r="I46" s="11">
        <v>207</v>
      </c>
      <c r="J46" s="10">
        <f t="shared" si="17"/>
        <v>332</v>
      </c>
      <c r="K46" s="11">
        <f t="shared" si="18"/>
        <v>343.62</v>
      </c>
      <c r="L46" s="11">
        <f t="shared" ref="L46:M46" si="29">AC13</f>
        <v>0.10620295584979327</v>
      </c>
      <c r="M46" s="11">
        <f t="shared" si="29"/>
        <v>8.6292463066055911E-2</v>
      </c>
    </row>
    <row r="47" spans="5:27" x14ac:dyDescent="0.35">
      <c r="E47">
        <f t="shared" si="15"/>
        <v>20</v>
      </c>
      <c r="F47">
        <f t="shared" si="16"/>
        <v>27</v>
      </c>
      <c r="G47" s="10">
        <v>60</v>
      </c>
      <c r="H47" s="11">
        <v>200</v>
      </c>
      <c r="I47" s="11">
        <v>207</v>
      </c>
      <c r="J47" s="10">
        <f t="shared" si="17"/>
        <v>332</v>
      </c>
      <c r="K47" s="11">
        <f t="shared" si="18"/>
        <v>343.62</v>
      </c>
      <c r="L47" s="11">
        <f t="shared" ref="L47:M47" si="30">AC14</f>
        <v>0.12453659674202831</v>
      </c>
      <c r="M47" s="11">
        <f t="shared" si="30"/>
        <v>0.10100395411157649</v>
      </c>
    </row>
    <row r="48" spans="5:27" x14ac:dyDescent="0.35">
      <c r="E48">
        <f t="shared" si="15"/>
        <v>21</v>
      </c>
      <c r="F48">
        <f t="shared" si="16"/>
        <v>27</v>
      </c>
      <c r="G48" s="10">
        <v>65</v>
      </c>
      <c r="H48" s="11">
        <v>201</v>
      </c>
      <c r="I48" s="11">
        <v>207</v>
      </c>
      <c r="J48" s="10">
        <f t="shared" si="17"/>
        <v>333.65999999999997</v>
      </c>
      <c r="K48" s="11">
        <f t="shared" si="18"/>
        <v>343.62</v>
      </c>
      <c r="L48" s="11">
        <f t="shared" ref="L48:M48" si="31">AC15</f>
        <v>0.13939085302256604</v>
      </c>
      <c r="M48" s="11">
        <f t="shared" si="31"/>
        <v>0.11658987644979844</v>
      </c>
    </row>
    <row r="49" spans="5:13" x14ac:dyDescent="0.35">
      <c r="E49">
        <f t="shared" si="15"/>
        <v>21</v>
      </c>
      <c r="F49">
        <f t="shared" si="16"/>
        <v>27</v>
      </c>
      <c r="G49" s="10">
        <v>70</v>
      </c>
      <c r="H49" s="11">
        <v>201</v>
      </c>
      <c r="I49" s="11">
        <v>207</v>
      </c>
      <c r="J49" s="10">
        <f t="shared" si="17"/>
        <v>333.65999999999997</v>
      </c>
      <c r="K49" s="11">
        <f t="shared" si="18"/>
        <v>343.62</v>
      </c>
      <c r="L49" s="11">
        <f t="shared" ref="L49:M49" si="32">AC16</f>
        <v>0.15906385883699264</v>
      </c>
      <c r="M49" s="11">
        <f t="shared" si="32"/>
        <v>0.13299434869981294</v>
      </c>
    </row>
    <row r="50" spans="5:13" x14ac:dyDescent="0.35">
      <c r="E50">
        <f t="shared" si="15"/>
        <v>21</v>
      </c>
      <c r="F50">
        <f t="shared" si="16"/>
        <v>27</v>
      </c>
      <c r="G50" s="10">
        <v>75</v>
      </c>
      <c r="H50" s="11">
        <v>201</v>
      </c>
      <c r="I50" s="11">
        <v>207</v>
      </c>
      <c r="J50" s="10">
        <f t="shared" si="17"/>
        <v>333.65999999999997</v>
      </c>
      <c r="K50" s="11">
        <f t="shared" si="18"/>
        <v>343.62</v>
      </c>
      <c r="L50" s="11">
        <f t="shared" ref="L50:M50" si="33">AC17</f>
        <v>0.17954476172123551</v>
      </c>
      <c r="M50" s="11">
        <f t="shared" si="33"/>
        <v>0.15016182775699652</v>
      </c>
    </row>
    <row r="51" spans="5:13" x14ac:dyDescent="0.35">
      <c r="E51">
        <f t="shared" si="15"/>
        <v>22</v>
      </c>
      <c r="F51">
        <f t="shared" si="16"/>
        <v>28</v>
      </c>
      <c r="G51" s="10">
        <v>80</v>
      </c>
      <c r="H51" s="11">
        <v>202</v>
      </c>
      <c r="I51" s="11">
        <v>208</v>
      </c>
      <c r="J51" s="10">
        <f t="shared" si="17"/>
        <v>335.32</v>
      </c>
      <c r="K51" s="11">
        <f t="shared" si="18"/>
        <v>345.28</v>
      </c>
      <c r="L51" s="11">
        <f t="shared" ref="L51:M51" si="34">AC18</f>
        <v>0.19466082076598806</v>
      </c>
      <c r="M51" s="11">
        <f t="shared" si="34"/>
        <v>0.16338174917441289</v>
      </c>
    </row>
    <row r="52" spans="5:13" x14ac:dyDescent="0.35">
      <c r="E52">
        <f t="shared" si="15"/>
        <v>22</v>
      </c>
      <c r="F52">
        <f t="shared" si="16"/>
        <v>28</v>
      </c>
      <c r="G52" s="10">
        <v>85</v>
      </c>
      <c r="H52" s="11">
        <v>202</v>
      </c>
      <c r="I52" s="11">
        <v>208</v>
      </c>
      <c r="J52" s="10">
        <f t="shared" si="17"/>
        <v>335.32</v>
      </c>
      <c r="K52" s="11">
        <f t="shared" si="18"/>
        <v>345.28</v>
      </c>
      <c r="L52" s="11">
        <f t="shared" ref="L52:M52" si="35">AC19</f>
        <v>0.21586424413693955</v>
      </c>
      <c r="M52" s="11">
        <f t="shared" si="35"/>
        <v>0.18140362737025403</v>
      </c>
    </row>
    <row r="53" spans="5:13" x14ac:dyDescent="0.35">
      <c r="E53">
        <f t="shared" si="15"/>
        <v>23</v>
      </c>
      <c r="F53">
        <f t="shared" si="16"/>
        <v>28</v>
      </c>
      <c r="G53" s="10">
        <v>90</v>
      </c>
      <c r="H53" s="11">
        <v>203</v>
      </c>
      <c r="I53" s="11">
        <v>208</v>
      </c>
      <c r="J53" s="10">
        <f t="shared" si="17"/>
        <v>336.97999999999996</v>
      </c>
      <c r="K53" s="11">
        <f t="shared" si="18"/>
        <v>345.28</v>
      </c>
      <c r="L53" s="11">
        <f t="shared" ref="L53:M53" si="36">AC20</f>
        <v>0.23068398491741005</v>
      </c>
      <c r="M53" s="11">
        <f t="shared" si="36"/>
        <v>0.20002162100458809</v>
      </c>
    </row>
    <row r="54" spans="5:13" x14ac:dyDescent="0.35">
      <c r="E54">
        <f t="shared" si="15"/>
        <v>23</v>
      </c>
      <c r="F54">
        <f t="shared" si="16"/>
        <v>29</v>
      </c>
      <c r="G54" s="10">
        <v>95</v>
      </c>
      <c r="H54" s="11">
        <v>203</v>
      </c>
      <c r="I54" s="11">
        <v>209</v>
      </c>
      <c r="J54" s="10">
        <f t="shared" si="17"/>
        <v>336.97999999999996</v>
      </c>
      <c r="K54" s="11">
        <f t="shared" si="18"/>
        <v>346.94</v>
      </c>
      <c r="L54" s="11">
        <f t="shared" ref="L54:M54" si="37">AC21</f>
        <v>0.25229227285153338</v>
      </c>
      <c r="M54" s="11">
        <f t="shared" si="37"/>
        <v>0.21327115979374317</v>
      </c>
    </row>
    <row r="55" spans="5:13" x14ac:dyDescent="0.35">
      <c r="E55">
        <f t="shared" si="15"/>
        <v>24</v>
      </c>
      <c r="F55">
        <f t="shared" si="16"/>
        <v>30</v>
      </c>
      <c r="G55" s="10">
        <v>100</v>
      </c>
      <c r="H55" s="11">
        <v>204</v>
      </c>
      <c r="I55" s="11">
        <v>210</v>
      </c>
      <c r="J55" s="10">
        <f t="shared" si="17"/>
        <v>338.64</v>
      </c>
      <c r="K55" s="11">
        <f t="shared" si="18"/>
        <v>348.59999999999997</v>
      </c>
      <c r="L55" s="11">
        <f t="shared" ref="L55:M55" si="38">AC22</f>
        <v>0.26666219699703231</v>
      </c>
      <c r="M55" s="11">
        <f t="shared" si="38"/>
        <v>0.22630534162619045</v>
      </c>
    </row>
    <row r="56" spans="5:13" x14ac:dyDescent="0.35">
      <c r="E56">
        <f t="shared" si="15"/>
        <v>24</v>
      </c>
      <c r="F56">
        <f t="shared" si="16"/>
        <v>30</v>
      </c>
      <c r="G56" s="10">
        <v>105</v>
      </c>
      <c r="H56" s="11">
        <v>204</v>
      </c>
      <c r="I56" s="11">
        <v>210</v>
      </c>
      <c r="J56" s="10">
        <f t="shared" si="17"/>
        <v>338.64</v>
      </c>
      <c r="K56" s="11">
        <f t="shared" si="18"/>
        <v>348.59999999999997</v>
      </c>
      <c r="L56" s="11">
        <f t="shared" ref="L56:M56" si="39">AC23</f>
        <v>0.28841667191376597</v>
      </c>
      <c r="M56" s="11">
        <f t="shared" si="39"/>
        <v>0.24549330429356572</v>
      </c>
    </row>
    <row r="57" spans="5:13" x14ac:dyDescent="0.35">
      <c r="E57">
        <f t="shared" si="15"/>
        <v>26</v>
      </c>
      <c r="F57">
        <f t="shared" si="16"/>
        <v>31</v>
      </c>
      <c r="G57" s="10">
        <v>110</v>
      </c>
      <c r="H57" s="11">
        <v>206</v>
      </c>
      <c r="I57" s="11">
        <v>211</v>
      </c>
      <c r="J57" s="10">
        <f t="shared" si="17"/>
        <v>341.96</v>
      </c>
      <c r="K57" s="11">
        <f t="shared" si="18"/>
        <v>350.26</v>
      </c>
      <c r="L57" s="11">
        <f t="shared" ref="L57:M57" si="40">AC24</f>
        <v>0.2943918465532504</v>
      </c>
      <c r="M57" s="11">
        <f t="shared" si="40"/>
        <v>0.2583129335637368</v>
      </c>
    </row>
    <row r="58" spans="5:13" x14ac:dyDescent="0.35">
      <c r="E58">
        <f t="shared" si="15"/>
        <v>27</v>
      </c>
      <c r="F58">
        <f t="shared" si="16"/>
        <v>32</v>
      </c>
      <c r="G58" s="10">
        <v>115</v>
      </c>
      <c r="H58" s="11">
        <v>207</v>
      </c>
      <c r="I58" s="11">
        <v>212</v>
      </c>
      <c r="J58" s="10">
        <f t="shared" si="17"/>
        <v>343.62</v>
      </c>
      <c r="K58" s="11">
        <f t="shared" si="18"/>
        <v>351.91999999999996</v>
      </c>
      <c r="L58" s="11">
        <f t="shared" ref="L58:M58" si="41">AC25</f>
        <v>0.30778820015048997</v>
      </c>
      <c r="M58" s="11">
        <f t="shared" si="41"/>
        <v>0.27092488979724583</v>
      </c>
    </row>
    <row r="59" spans="5:13" x14ac:dyDescent="0.35">
      <c r="E59">
        <f t="shared" si="15"/>
        <v>28</v>
      </c>
      <c r="F59">
        <f t="shared" si="16"/>
        <v>33</v>
      </c>
      <c r="G59" s="10">
        <v>120</v>
      </c>
      <c r="H59" s="11">
        <v>208</v>
      </c>
      <c r="I59" s="11">
        <v>213</v>
      </c>
      <c r="J59" s="10">
        <f t="shared" si="17"/>
        <v>345.28</v>
      </c>
      <c r="K59" s="11">
        <f t="shared" si="18"/>
        <v>353.58</v>
      </c>
      <c r="L59" s="11">
        <f t="shared" ref="L59:M59" si="42">AC26</f>
        <v>0.3209020084529689</v>
      </c>
      <c r="M59" s="11">
        <f t="shared" si="42"/>
        <v>0.28334617118633443</v>
      </c>
    </row>
    <row r="60" spans="5:13" x14ac:dyDescent="0.35">
      <c r="E60">
        <f t="shared" si="15"/>
        <v>29</v>
      </c>
      <c r="F60">
        <f t="shared" si="16"/>
        <v>34</v>
      </c>
      <c r="G60" s="10">
        <v>125</v>
      </c>
      <c r="H60" s="11">
        <v>209</v>
      </c>
      <c r="I60" s="11">
        <v>214</v>
      </c>
      <c r="J60" s="10">
        <f t="shared" si="17"/>
        <v>346.94</v>
      </c>
      <c r="K60" s="11">
        <f t="shared" si="18"/>
        <v>355.24</v>
      </c>
      <c r="L60" s="11">
        <f t="shared" ref="L60:M60" si="43">AC27</f>
        <v>0.33375802536323124</v>
      </c>
      <c r="M60" s="11">
        <f t="shared" si="43"/>
        <v>0.2955964696913736</v>
      </c>
    </row>
    <row r="61" spans="5:13" x14ac:dyDescent="0.35">
      <c r="E61">
        <f t="shared" si="15"/>
        <v>30</v>
      </c>
      <c r="F61">
        <f t="shared" si="16"/>
        <v>35</v>
      </c>
      <c r="G61" s="10">
        <v>130</v>
      </c>
      <c r="H61" s="11">
        <v>210</v>
      </c>
      <c r="I61" s="11">
        <v>215</v>
      </c>
      <c r="J61" s="10">
        <f t="shared" si="17"/>
        <v>348.59999999999997</v>
      </c>
      <c r="K61" s="11">
        <f t="shared" si="18"/>
        <v>356.9</v>
      </c>
      <c r="L61" s="11">
        <f t="shared" ref="L61:M61" si="44">AC28</f>
        <v>0.34638192096621484</v>
      </c>
      <c r="M61" s="11">
        <f t="shared" si="44"/>
        <v>0.30769751149758773</v>
      </c>
    </row>
    <row r="62" spans="5:13" x14ac:dyDescent="0.35">
      <c r="E62">
        <f t="shared" si="15"/>
        <v>32</v>
      </c>
      <c r="F62">
        <f t="shared" si="16"/>
        <v>36</v>
      </c>
      <c r="G62" s="12">
        <v>135</v>
      </c>
      <c r="H62" s="13">
        <v>212</v>
      </c>
      <c r="I62" s="13">
        <v>216</v>
      </c>
      <c r="J62" s="12">
        <f t="shared" si="17"/>
        <v>351.91999999999996</v>
      </c>
      <c r="K62" s="13">
        <f t="shared" si="18"/>
        <v>358.56</v>
      </c>
      <c r="L62" s="13">
        <f t="shared" ref="L62:M62" si="45">AC29</f>
        <v>0.3506952689763535</v>
      </c>
      <c r="M62" s="13">
        <f t="shared" si="45"/>
        <v>0.31967249668293474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2022-02-24T03:20:24Z</dcterms:created>
  <dcterms:modified xsi:type="dcterms:W3CDTF">2022-03-03T01:22:53Z</dcterms:modified>
</cp:coreProperties>
</file>