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2455d27cdec1ec4/Рабочий стол/"/>
    </mc:Choice>
  </mc:AlternateContent>
  <xr:revisionPtr revIDLastSave="352" documentId="11_F25DC773A252ABDACC1048D5D95B77EE5ADE58F2" xr6:coauthVersionLast="47" xr6:coauthVersionMax="47" xr10:uidLastSave="{26AAD5FF-B196-4C28-999E-267196E0CF93}"/>
  <bookViews>
    <workbookView xWindow="-110" yWindow="-110" windowWidth="21820" windowHeight="13900" activeTab="1" xr2:uid="{00000000-000D-0000-FFFF-FFFF00000000}"/>
  </bookViews>
  <sheets>
    <sheet name="Диаграмма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6" i="1" l="1" a="1"/>
  <c r="AC16" i="1" s="1"/>
  <c r="U45" i="1"/>
  <c r="V45" i="1" s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W47" i="1"/>
  <c r="W48" i="1"/>
  <c r="W49" i="1"/>
  <c r="Z16" i="1"/>
  <c r="X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6" i="1"/>
  <c r="V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6" i="1"/>
  <c r="U16" i="1"/>
  <c r="M8" i="1"/>
  <c r="J8" i="1"/>
  <c r="K8" i="1"/>
  <c r="I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<sst xmlns="http://schemas.openxmlformats.org/spreadsheetml/2006/main" count="34" uniqueCount="21">
  <si>
    <t>2,7В</t>
  </si>
  <si>
    <t>напряжение лампы накала:</t>
  </si>
  <si>
    <t>динам режим</t>
  </si>
  <si>
    <t>максмум напряжения:</t>
  </si>
  <si>
    <t>минимум напряжения:</t>
  </si>
  <si>
    <t>напряжение пробоя:</t>
  </si>
  <si>
    <t>13В</t>
  </si>
  <si>
    <t>2,9В</t>
  </si>
  <si>
    <t>2.5В</t>
  </si>
  <si>
    <t>12В</t>
  </si>
  <si>
    <t>5В по х</t>
  </si>
  <si>
    <t>50 мВ по у</t>
  </si>
  <si>
    <t>U_лампы</t>
  </si>
  <si>
    <t>2.7В</t>
  </si>
  <si>
    <t>I_a, мА</t>
  </si>
  <si>
    <t>U, В</t>
  </si>
  <si>
    <t>2.9В</t>
  </si>
  <si>
    <t>I, мА</t>
  </si>
  <si>
    <t>V, 2,7В</t>
  </si>
  <si>
    <t>V, 2,9В</t>
  </si>
  <si>
    <t>V, 2,5В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</si>
</sst>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2" fontId="0" fillId="0" borderId="12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7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718176"/>
        <c:axId val="1610715264"/>
      </c:barChart>
      <c:catAx>
        <c:axId val="1610718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715264"/>
        <c:crosses val="autoZero"/>
        <c:auto val="1"/>
        <c:lblAlgn val="ctr"/>
        <c:lblOffset val="100"/>
        <c:noMultiLvlLbl val="0"/>
      </c:catAx>
      <c:valAx>
        <c:axId val="16107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71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4640E6-CC52-450F-B65A-C2D5DC6178ED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2705" cy="942061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349166-A8CB-431E-BAC9-33B0F0D7A3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9"/>
  <sheetViews>
    <sheetView tabSelected="1" topLeftCell="J14" zoomScale="82" zoomScaleNormal="130" workbookViewId="0">
      <selection activeCell="AD16" sqref="AD16:AD46"/>
    </sheetView>
  </sheetViews>
  <sheetFormatPr defaultRowHeight="14.5" x14ac:dyDescent="0.35"/>
  <cols>
    <col min="2" max="2" width="24.81640625" customWidth="1"/>
    <col min="7" max="7" width="9.36328125" customWidth="1"/>
  </cols>
  <sheetData>
    <row r="1" spans="2:30" ht="13" customHeight="1" x14ac:dyDescent="0.35"/>
    <row r="2" spans="2:30" x14ac:dyDescent="0.35">
      <c r="C2" t="s">
        <v>2</v>
      </c>
    </row>
    <row r="5" spans="2:30" x14ac:dyDescent="0.35">
      <c r="B5" s="8" t="s">
        <v>1</v>
      </c>
      <c r="C5" s="2" t="s">
        <v>0</v>
      </c>
      <c r="D5" s="3" t="s">
        <v>7</v>
      </c>
      <c r="E5" s="4" t="s">
        <v>8</v>
      </c>
      <c r="G5" t="s">
        <v>10</v>
      </c>
    </row>
    <row r="6" spans="2:30" x14ac:dyDescent="0.35">
      <c r="B6" s="8" t="s">
        <v>3</v>
      </c>
      <c r="C6" s="5">
        <v>2</v>
      </c>
      <c r="D6" s="6">
        <v>2</v>
      </c>
      <c r="E6" s="7">
        <v>2</v>
      </c>
      <c r="G6" t="s">
        <v>11</v>
      </c>
    </row>
    <row r="7" spans="2:30" x14ac:dyDescent="0.35">
      <c r="B7" s="8" t="s">
        <v>4</v>
      </c>
      <c r="C7" s="5">
        <v>6</v>
      </c>
      <c r="D7" s="6">
        <v>7</v>
      </c>
      <c r="E7" s="7">
        <v>7</v>
      </c>
    </row>
    <row r="8" spans="2:30" x14ac:dyDescent="0.35">
      <c r="B8" s="8" t="s">
        <v>5</v>
      </c>
      <c r="C8" s="5" t="s">
        <v>6</v>
      </c>
      <c r="D8" s="6" t="s">
        <v>6</v>
      </c>
      <c r="E8" s="7" t="s">
        <v>9</v>
      </c>
      <c r="I8">
        <f>0.8*C7-1.8*C6</f>
        <v>1.2000000000000006</v>
      </c>
      <c r="J8">
        <f t="shared" ref="J8:K8" si="0">0.8*D7-1.8*D6</f>
        <v>2.0000000000000004</v>
      </c>
      <c r="K8">
        <f t="shared" si="0"/>
        <v>2.0000000000000004</v>
      </c>
      <c r="M8">
        <f>SUM(I8:K8)/3</f>
        <v>1.7333333333333336</v>
      </c>
    </row>
    <row r="13" spans="2:30" x14ac:dyDescent="0.35">
      <c r="C13" t="s">
        <v>12</v>
      </c>
      <c r="D13" t="s">
        <v>13</v>
      </c>
      <c r="F13" t="s">
        <v>12</v>
      </c>
      <c r="G13" t="s">
        <v>16</v>
      </c>
      <c r="I13" t="s">
        <v>12</v>
      </c>
      <c r="J13" t="s">
        <v>8</v>
      </c>
    </row>
    <row r="14" spans="2:30" x14ac:dyDescent="0.35">
      <c r="N14" s="15" t="s">
        <v>18</v>
      </c>
      <c r="O14" s="15"/>
      <c r="P14" s="15" t="s">
        <v>19</v>
      </c>
      <c r="Q14" s="15"/>
      <c r="R14" s="15" t="s">
        <v>20</v>
      </c>
      <c r="S14" s="15"/>
    </row>
    <row r="15" spans="2:30" x14ac:dyDescent="0.35">
      <c r="C15" t="s">
        <v>15</v>
      </c>
      <c r="D15" t="s">
        <v>14</v>
      </c>
      <c r="F15" t="s">
        <v>15</v>
      </c>
      <c r="G15" t="s">
        <v>14</v>
      </c>
      <c r="I15" t="s">
        <v>15</v>
      </c>
      <c r="J15" t="s">
        <v>14</v>
      </c>
      <c r="N15" s="8" t="s">
        <v>15</v>
      </c>
      <c r="O15" s="8" t="s">
        <v>17</v>
      </c>
      <c r="P15" s="8" t="s">
        <v>15</v>
      </c>
      <c r="Q15" s="8" t="s">
        <v>17</v>
      </c>
      <c r="R15" s="8" t="s">
        <v>15</v>
      </c>
      <c r="S15" s="8" t="s">
        <v>17</v>
      </c>
    </row>
    <row r="16" spans="2:30" x14ac:dyDescent="0.35">
      <c r="C16">
        <v>0.25</v>
      </c>
      <c r="D16">
        <v>0.08</v>
      </c>
      <c r="F16">
        <v>0.16</v>
      </c>
      <c r="G16">
        <v>0.2</v>
      </c>
      <c r="I16">
        <v>0.27</v>
      </c>
      <c r="J16">
        <v>0.2</v>
      </c>
      <c r="N16" s="10">
        <v>0.25</v>
      </c>
      <c r="O16" s="11">
        <v>0.08</v>
      </c>
      <c r="P16" s="11">
        <v>0.16</v>
      </c>
      <c r="Q16" s="11">
        <v>0.2</v>
      </c>
      <c r="R16" s="11">
        <v>0.27</v>
      </c>
      <c r="S16" s="11">
        <v>0.2</v>
      </c>
      <c r="U16">
        <f>LN(O16/193)</f>
        <v>-7.7884188332131412</v>
      </c>
      <c r="V16">
        <f>-U16</f>
        <v>7.7884188332131412</v>
      </c>
      <c r="W16">
        <f>LN(Q16/203.8)</f>
        <v>-6.926577033222725</v>
      </c>
      <c r="X16">
        <f>-W16</f>
        <v>6.926577033222725</v>
      </c>
      <c r="Y16">
        <f>LN(S16/187.2)</f>
        <v>-6.8416154764775916</v>
      </c>
      <c r="Z16">
        <f>-Y16</f>
        <v>6.8416154764775916</v>
      </c>
      <c r="AA16">
        <v>7.7884188332131412</v>
      </c>
      <c r="AB16" s="10">
        <v>0.25</v>
      </c>
      <c r="AC16" cm="1">
        <f t="array" ref="AC16:AD46">_xlfn._xlws.SORT(AA16:AB46)</f>
        <v>-4.5577508496319155E-2</v>
      </c>
      <c r="AD16">
        <v>1.66</v>
      </c>
    </row>
    <row r="17" spans="3:30" x14ac:dyDescent="0.35">
      <c r="C17">
        <v>0.5</v>
      </c>
      <c r="D17">
        <v>0.47</v>
      </c>
      <c r="F17">
        <v>0.26</v>
      </c>
      <c r="G17">
        <v>0.2</v>
      </c>
      <c r="I17">
        <v>0.72</v>
      </c>
      <c r="J17">
        <v>1.8</v>
      </c>
      <c r="N17" s="12">
        <v>0.5</v>
      </c>
      <c r="O17" s="9">
        <v>0.47</v>
      </c>
      <c r="P17" s="9">
        <v>0.26</v>
      </c>
      <c r="Q17" s="9">
        <v>0.2</v>
      </c>
      <c r="R17" s="9">
        <v>0.72</v>
      </c>
      <c r="S17" s="9">
        <v>1.8</v>
      </c>
      <c r="U17">
        <f t="shared" ref="U17:U46" si="1">LN(O17/193)</f>
        <v>-6.0177127731829181</v>
      </c>
      <c r="V17">
        <f t="shared" ref="V17:V46" si="2">-U17</f>
        <v>6.0177127731829181</v>
      </c>
      <c r="W17">
        <f t="shared" ref="W17:W49" si="3">LN(Q17/203.8)</f>
        <v>-6.926577033222725</v>
      </c>
      <c r="X17">
        <f t="shared" ref="X17:X49" si="4">-W17</f>
        <v>6.926577033222725</v>
      </c>
      <c r="Y17">
        <f t="shared" ref="Y17:Y46" si="5">LN(S17/187.2)</f>
        <v>-4.6443908991413725</v>
      </c>
      <c r="Z17">
        <f t="shared" ref="Z17:AA44" si="6">-Y17</f>
        <v>4.6443908991413725</v>
      </c>
      <c r="AA17">
        <v>6.0177127731829181</v>
      </c>
      <c r="AB17" s="12">
        <v>0.5</v>
      </c>
      <c r="AC17">
        <v>0</v>
      </c>
      <c r="AD17">
        <v>1.81</v>
      </c>
    </row>
    <row r="18" spans="3:30" x14ac:dyDescent="0.35">
      <c r="C18">
        <v>0.86</v>
      </c>
      <c r="D18">
        <v>16.7</v>
      </c>
      <c r="F18">
        <v>0.52</v>
      </c>
      <c r="G18">
        <v>1.1000000000000001</v>
      </c>
      <c r="I18">
        <v>1.07</v>
      </c>
      <c r="J18">
        <v>44.5</v>
      </c>
      <c r="N18" s="12">
        <v>0.86</v>
      </c>
      <c r="O18" s="9">
        <v>16.7</v>
      </c>
      <c r="P18" s="9">
        <v>0.52</v>
      </c>
      <c r="Q18" s="9">
        <v>1.1000000000000001</v>
      </c>
      <c r="R18" s="9">
        <v>1.07</v>
      </c>
      <c r="S18" s="9">
        <v>44.5</v>
      </c>
      <c r="U18">
        <f t="shared" si="1"/>
        <v>-2.4472814694821761</v>
      </c>
      <c r="V18">
        <f t="shared" si="2"/>
        <v>2.4472814694821761</v>
      </c>
      <c r="W18">
        <f t="shared" si="3"/>
        <v>-5.2218289409842997</v>
      </c>
      <c r="X18">
        <f t="shared" si="4"/>
        <v>5.2218289409842997</v>
      </c>
      <c r="Y18">
        <f t="shared" si="5"/>
        <v>-1.4366883748712971</v>
      </c>
      <c r="Z18">
        <f t="shared" si="6"/>
        <v>1.4366883748712971</v>
      </c>
      <c r="AA18">
        <v>2.4472814694821761</v>
      </c>
      <c r="AB18" s="12">
        <v>0.86</v>
      </c>
      <c r="AC18">
        <v>2.0943173845243135E-2</v>
      </c>
      <c r="AD18">
        <v>1.9</v>
      </c>
    </row>
    <row r="19" spans="3:30" x14ac:dyDescent="0.35">
      <c r="C19">
        <v>1.1399999999999999</v>
      </c>
      <c r="D19">
        <v>89.7</v>
      </c>
      <c r="F19">
        <v>0.87</v>
      </c>
      <c r="G19">
        <v>29.8</v>
      </c>
      <c r="I19">
        <v>1.18</v>
      </c>
      <c r="J19">
        <v>76.5</v>
      </c>
      <c r="N19" s="12">
        <v>1.1399999999999999</v>
      </c>
      <c r="O19" s="9">
        <v>89.7</v>
      </c>
      <c r="P19" s="9">
        <v>0.87</v>
      </c>
      <c r="Q19" s="9">
        <v>29.8</v>
      </c>
      <c r="R19" s="9">
        <v>1.18</v>
      </c>
      <c r="S19" s="9">
        <v>76.5</v>
      </c>
      <c r="U19">
        <f t="shared" si="1"/>
        <v>-0.76621941984013509</v>
      </c>
      <c r="V19">
        <f t="shared" si="2"/>
        <v>0.76621941984013509</v>
      </c>
      <c r="W19">
        <f t="shared" si="3"/>
        <v>-1.9226307272772658</v>
      </c>
      <c r="X19">
        <f t="shared" si="4"/>
        <v>1.9226307272772658</v>
      </c>
      <c r="Y19">
        <f t="shared" si="5"/>
        <v>-0.89488682321100144</v>
      </c>
      <c r="Z19">
        <f t="shared" si="6"/>
        <v>0.89488682321100144</v>
      </c>
      <c r="AA19">
        <v>0.76621941984013509</v>
      </c>
      <c r="AB19" s="12">
        <v>1.1399999999999999</v>
      </c>
      <c r="AC19">
        <v>2.3592182016820069E-2</v>
      </c>
      <c r="AD19">
        <v>1.59</v>
      </c>
    </row>
    <row r="20" spans="3:30" x14ac:dyDescent="0.35">
      <c r="C20">
        <v>1.37</v>
      </c>
      <c r="D20">
        <v>159.9</v>
      </c>
      <c r="F20">
        <v>1.1399999999999999</v>
      </c>
      <c r="G20">
        <v>108.4</v>
      </c>
      <c r="I20">
        <v>1.32</v>
      </c>
      <c r="J20">
        <v>124</v>
      </c>
      <c r="N20" s="12">
        <v>1.37</v>
      </c>
      <c r="O20" s="9">
        <v>159.9</v>
      </c>
      <c r="P20" s="9">
        <v>1.1399999999999999</v>
      </c>
      <c r="Q20" s="9">
        <v>108.4</v>
      </c>
      <c r="R20" s="9">
        <v>1.32</v>
      </c>
      <c r="S20" s="9">
        <v>124</v>
      </c>
      <c r="U20">
        <f t="shared" si="1"/>
        <v>-0.18814156906497695</v>
      </c>
      <c r="V20">
        <f t="shared" si="2"/>
        <v>0.18814156906497695</v>
      </c>
      <c r="W20">
        <f t="shared" si="3"/>
        <v>-0.63131103178307868</v>
      </c>
      <c r="X20">
        <f t="shared" si="4"/>
        <v>0.63131103178307868</v>
      </c>
      <c r="Y20">
        <f t="shared" si="5"/>
        <v>-0.41189599843845465</v>
      </c>
      <c r="Z20">
        <f t="shared" si="6"/>
        <v>0.41189599843845465</v>
      </c>
      <c r="AA20">
        <v>0.18814156906497695</v>
      </c>
      <c r="AB20" s="12">
        <v>1.37</v>
      </c>
      <c r="AC20">
        <v>3.6943515191684324E-2</v>
      </c>
      <c r="AD20">
        <v>2.02</v>
      </c>
    </row>
    <row r="21" spans="3:30" x14ac:dyDescent="0.35">
      <c r="C21">
        <v>1.47</v>
      </c>
      <c r="D21">
        <v>173.7</v>
      </c>
      <c r="F21">
        <v>1.24</v>
      </c>
      <c r="G21">
        <v>141.69999999999999</v>
      </c>
      <c r="I21">
        <v>1.46</v>
      </c>
      <c r="J21">
        <v>156.80000000000001</v>
      </c>
      <c r="N21" s="12">
        <v>1.47</v>
      </c>
      <c r="O21" s="9">
        <v>173.7</v>
      </c>
      <c r="P21" s="9">
        <v>1.24</v>
      </c>
      <c r="Q21" s="9">
        <v>141.69999999999999</v>
      </c>
      <c r="R21" s="9">
        <v>1.46</v>
      </c>
      <c r="S21" s="9">
        <v>156.80000000000001</v>
      </c>
      <c r="U21">
        <f t="shared" si="1"/>
        <v>-0.10536051565782641</v>
      </c>
      <c r="V21">
        <f t="shared" si="2"/>
        <v>0.10536051565782641</v>
      </c>
      <c r="W21">
        <f t="shared" si="3"/>
        <v>-0.36342697409198987</v>
      </c>
      <c r="X21">
        <f t="shared" si="4"/>
        <v>0.36342697409198987</v>
      </c>
      <c r="Y21">
        <f t="shared" si="5"/>
        <v>-0.17720645612718405</v>
      </c>
      <c r="Z21">
        <f t="shared" si="6"/>
        <v>0.17720645612718405</v>
      </c>
      <c r="AA21">
        <v>0.10536051565782641</v>
      </c>
      <c r="AB21" s="12">
        <v>1.47</v>
      </c>
      <c r="AC21">
        <v>5.6488111264654535E-2</v>
      </c>
      <c r="AD21">
        <v>1.52</v>
      </c>
    </row>
    <row r="22" spans="3:30" x14ac:dyDescent="0.35">
      <c r="C22">
        <v>1.52</v>
      </c>
      <c r="D22">
        <v>182.4</v>
      </c>
      <c r="F22">
        <v>1.3</v>
      </c>
      <c r="G22">
        <v>158.69999999999999</v>
      </c>
      <c r="I22">
        <v>1.56</v>
      </c>
      <c r="J22">
        <v>175.8</v>
      </c>
      <c r="N22" s="12">
        <v>1.52</v>
      </c>
      <c r="O22" s="9">
        <v>182.4</v>
      </c>
      <c r="P22" s="9">
        <v>1.3</v>
      </c>
      <c r="Q22" s="9">
        <v>158.69999999999999</v>
      </c>
      <c r="R22" s="9">
        <v>1.56</v>
      </c>
      <c r="S22" s="9">
        <v>175.8</v>
      </c>
      <c r="U22">
        <f t="shared" si="1"/>
        <v>-5.6488111264654535E-2</v>
      </c>
      <c r="V22">
        <f t="shared" si="2"/>
        <v>5.6488111264654535E-2</v>
      </c>
      <c r="W22">
        <f t="shared" si="3"/>
        <v>-0.25012349325626115</v>
      </c>
      <c r="X22">
        <f t="shared" si="4"/>
        <v>0.25012349325626115</v>
      </c>
      <c r="Y22">
        <f t="shared" si="5"/>
        <v>-6.2830578792414937E-2</v>
      </c>
      <c r="Z22">
        <f t="shared" si="6"/>
        <v>6.2830578792414937E-2</v>
      </c>
      <c r="AA22">
        <v>5.6488111264654535E-2</v>
      </c>
      <c r="AB22" s="12">
        <v>1.52</v>
      </c>
      <c r="AC22">
        <v>0.10536051565782641</v>
      </c>
      <c r="AD22">
        <v>1.47</v>
      </c>
    </row>
    <row r="23" spans="3:30" x14ac:dyDescent="0.35">
      <c r="C23">
        <v>1.59</v>
      </c>
      <c r="D23">
        <v>188.5</v>
      </c>
      <c r="F23">
        <v>1.33</v>
      </c>
      <c r="G23">
        <v>162.5</v>
      </c>
      <c r="I23">
        <v>1.68</v>
      </c>
      <c r="J23">
        <v>185.4</v>
      </c>
      <c r="N23" s="12">
        <v>1.59</v>
      </c>
      <c r="O23" s="9">
        <v>188.5</v>
      </c>
      <c r="P23" s="9">
        <v>1.33</v>
      </c>
      <c r="Q23" s="9">
        <v>162.5</v>
      </c>
      <c r="R23" s="9">
        <v>1.68</v>
      </c>
      <c r="S23" s="9">
        <v>185.4</v>
      </c>
      <c r="U23">
        <f t="shared" si="1"/>
        <v>-2.3592182016820069E-2</v>
      </c>
      <c r="V23">
        <f t="shared" si="2"/>
        <v>2.3592182016820069E-2</v>
      </c>
      <c r="W23">
        <f t="shared" si="3"/>
        <v>-0.22646111901883237</v>
      </c>
      <c r="X23">
        <f t="shared" si="4"/>
        <v>0.22646111901883237</v>
      </c>
      <c r="Y23">
        <f t="shared" si="5"/>
        <v>-9.6619109117367461E-3</v>
      </c>
      <c r="Z23">
        <f t="shared" si="6"/>
        <v>9.6619109117367461E-3</v>
      </c>
      <c r="AA23">
        <v>2.3592182016820069E-2</v>
      </c>
      <c r="AB23" s="12">
        <v>1.59</v>
      </c>
      <c r="AC23">
        <v>0.1567447150043049</v>
      </c>
      <c r="AD23">
        <v>2.2599999999999998</v>
      </c>
    </row>
    <row r="24" spans="3:30" x14ac:dyDescent="0.35">
      <c r="C24">
        <v>1.66</v>
      </c>
      <c r="D24">
        <v>202</v>
      </c>
      <c r="F24">
        <v>1.35</v>
      </c>
      <c r="G24">
        <v>169.1</v>
      </c>
      <c r="I24">
        <v>1.77</v>
      </c>
      <c r="J24">
        <v>187.2</v>
      </c>
      <c r="N24" s="12">
        <v>1.66</v>
      </c>
      <c r="O24" s="9">
        <v>202</v>
      </c>
      <c r="P24" s="9">
        <v>1.35</v>
      </c>
      <c r="Q24" s="9">
        <v>169.1</v>
      </c>
      <c r="R24" s="9">
        <v>1.77</v>
      </c>
      <c r="S24" s="9">
        <v>187.2</v>
      </c>
      <c r="U24">
        <f t="shared" si="1"/>
        <v>4.5577508496319155E-2</v>
      </c>
      <c r="V24">
        <f t="shared" si="2"/>
        <v>-4.5577508496319155E-2</v>
      </c>
      <c r="W24">
        <f t="shared" si="3"/>
        <v>-0.18664886488408988</v>
      </c>
      <c r="X24">
        <f t="shared" si="4"/>
        <v>0.18664886488408988</v>
      </c>
      <c r="Y24">
        <f t="shared" si="5"/>
        <v>0</v>
      </c>
      <c r="Z24">
        <f t="shared" si="6"/>
        <v>0</v>
      </c>
      <c r="AA24">
        <v>-4.5577508496319155E-2</v>
      </c>
      <c r="AB24" s="12">
        <v>1.66</v>
      </c>
      <c r="AC24">
        <v>0.18814156906497695</v>
      </c>
      <c r="AD24">
        <v>1.37</v>
      </c>
    </row>
    <row r="25" spans="3:30" x14ac:dyDescent="0.35">
      <c r="C25">
        <v>1.81</v>
      </c>
      <c r="D25">
        <v>193</v>
      </c>
      <c r="F25">
        <v>1.45</v>
      </c>
      <c r="G25">
        <v>188.6</v>
      </c>
      <c r="I25">
        <v>1.93</v>
      </c>
      <c r="J25">
        <v>179.8</v>
      </c>
      <c r="N25" s="12">
        <v>1.81</v>
      </c>
      <c r="O25" s="9">
        <v>193</v>
      </c>
      <c r="P25" s="9">
        <v>1.45</v>
      </c>
      <c r="Q25" s="9">
        <v>188.6</v>
      </c>
      <c r="R25" s="9">
        <v>1.93</v>
      </c>
      <c r="S25" s="9">
        <v>179.8</v>
      </c>
      <c r="U25">
        <f t="shared" si="1"/>
        <v>0</v>
      </c>
      <c r="V25">
        <f t="shared" si="2"/>
        <v>0</v>
      </c>
      <c r="W25">
        <f t="shared" si="3"/>
        <v>-7.7510750589267374E-2</v>
      </c>
      <c r="X25">
        <f t="shared" si="4"/>
        <v>7.7510750589267374E-2</v>
      </c>
      <c r="Y25">
        <f t="shared" si="5"/>
        <v>-4.0332442005971629E-2</v>
      </c>
      <c r="Z25">
        <f t="shared" si="6"/>
        <v>4.0332442005971629E-2</v>
      </c>
      <c r="AA25">
        <v>0</v>
      </c>
      <c r="AB25" s="12">
        <v>1.81</v>
      </c>
      <c r="AC25">
        <v>0.30686313130362491</v>
      </c>
      <c r="AD25">
        <v>2.52</v>
      </c>
    </row>
    <row r="26" spans="3:30" x14ac:dyDescent="0.35">
      <c r="C26">
        <v>1.9</v>
      </c>
      <c r="D26">
        <v>189</v>
      </c>
      <c r="F26">
        <v>1.53</v>
      </c>
      <c r="G26">
        <v>197.7</v>
      </c>
      <c r="I26">
        <v>2.06</v>
      </c>
      <c r="J26">
        <v>167.2</v>
      </c>
      <c r="N26" s="12">
        <v>1.9</v>
      </c>
      <c r="O26" s="9">
        <v>189</v>
      </c>
      <c r="P26" s="9">
        <v>1.53</v>
      </c>
      <c r="Q26" s="9">
        <v>197.7</v>
      </c>
      <c r="R26" s="9">
        <v>2.06</v>
      </c>
      <c r="S26" s="9">
        <v>167.2</v>
      </c>
      <c r="U26">
        <f t="shared" si="1"/>
        <v>-2.0943173845243135E-2</v>
      </c>
      <c r="V26">
        <f t="shared" si="2"/>
        <v>2.0943173845243135E-2</v>
      </c>
      <c r="W26">
        <f t="shared" si="3"/>
        <v>-3.0388390612053295E-2</v>
      </c>
      <c r="X26">
        <f t="shared" si="4"/>
        <v>3.0388390612053295E-2</v>
      </c>
      <c r="Y26">
        <f t="shared" si="5"/>
        <v>-0.11298686339289037</v>
      </c>
      <c r="Z26">
        <f t="shared" si="6"/>
        <v>0.11298686339289037</v>
      </c>
      <c r="AA26">
        <v>2.0943173845243135E-2</v>
      </c>
      <c r="AB26" s="12">
        <v>1.9</v>
      </c>
      <c r="AC26">
        <v>0.50909999779852089</v>
      </c>
      <c r="AD26">
        <v>2.87</v>
      </c>
    </row>
    <row r="27" spans="3:30" x14ac:dyDescent="0.35">
      <c r="C27">
        <v>2.02</v>
      </c>
      <c r="D27">
        <v>186</v>
      </c>
      <c r="F27">
        <v>1.68</v>
      </c>
      <c r="G27">
        <v>203.8</v>
      </c>
      <c r="I27">
        <v>2.2599999999999998</v>
      </c>
      <c r="J27">
        <v>142.80000000000001</v>
      </c>
      <c r="N27" s="12">
        <v>2.02</v>
      </c>
      <c r="O27" s="9">
        <v>186</v>
      </c>
      <c r="P27" s="9">
        <v>1.68</v>
      </c>
      <c r="Q27" s="9">
        <v>203.8</v>
      </c>
      <c r="R27" s="9">
        <v>2.2599999999999998</v>
      </c>
      <c r="S27" s="9">
        <v>142.80000000000001</v>
      </c>
      <c r="U27">
        <f t="shared" si="1"/>
        <v>-3.6943515191684324E-2</v>
      </c>
      <c r="V27">
        <f t="shared" si="2"/>
        <v>3.6943515191684324E-2</v>
      </c>
      <c r="W27">
        <f t="shared" si="3"/>
        <v>0</v>
      </c>
      <c r="X27">
        <f t="shared" si="4"/>
        <v>0</v>
      </c>
      <c r="Y27">
        <f t="shared" si="5"/>
        <v>-0.27073251413800759</v>
      </c>
      <c r="Z27">
        <f t="shared" si="6"/>
        <v>0.27073251413800759</v>
      </c>
      <c r="AA27">
        <v>3.6943515191684324E-2</v>
      </c>
      <c r="AB27" s="12">
        <v>2.02</v>
      </c>
      <c r="AC27">
        <v>0.64361709774780262</v>
      </c>
      <c r="AD27">
        <v>11.4</v>
      </c>
    </row>
    <row r="28" spans="3:30" x14ac:dyDescent="0.35">
      <c r="C28">
        <v>2.2599999999999998</v>
      </c>
      <c r="D28">
        <v>165</v>
      </c>
      <c r="F28">
        <v>1.72</v>
      </c>
      <c r="G28">
        <v>203.5</v>
      </c>
      <c r="I28">
        <v>2.5499999999999998</v>
      </c>
      <c r="J28">
        <v>111.3</v>
      </c>
      <c r="N28" s="12">
        <v>2.2599999999999998</v>
      </c>
      <c r="O28" s="9">
        <v>165</v>
      </c>
      <c r="P28" s="9">
        <v>1.72</v>
      </c>
      <c r="Q28" s="9">
        <v>203.5</v>
      </c>
      <c r="R28" s="9">
        <v>2.5499999999999998</v>
      </c>
      <c r="S28" s="9">
        <v>111.3</v>
      </c>
      <c r="U28">
        <f t="shared" si="1"/>
        <v>-0.1567447150043049</v>
      </c>
      <c r="V28">
        <f t="shared" si="2"/>
        <v>0.1567447150043049</v>
      </c>
      <c r="W28">
        <f t="shared" si="3"/>
        <v>-1.4731159059747821E-3</v>
      </c>
      <c r="X28">
        <f t="shared" si="4"/>
        <v>1.4731159059747821E-3</v>
      </c>
      <c r="Y28">
        <f t="shared" si="5"/>
        <v>-0.51994830576199258</v>
      </c>
      <c r="Z28">
        <f t="shared" si="6"/>
        <v>0.51994830576199258</v>
      </c>
      <c r="AA28">
        <v>0.1567447150043049</v>
      </c>
      <c r="AB28" s="12">
        <v>2.2599999999999998</v>
      </c>
      <c r="AC28">
        <v>0.73009069575162966</v>
      </c>
      <c r="AD28">
        <v>3.28</v>
      </c>
    </row>
    <row r="29" spans="3:30" x14ac:dyDescent="0.35">
      <c r="C29">
        <v>2.52</v>
      </c>
      <c r="D29">
        <v>142</v>
      </c>
      <c r="F29">
        <v>1.81</v>
      </c>
      <c r="G29">
        <v>200.7</v>
      </c>
      <c r="I29">
        <v>2.86</v>
      </c>
      <c r="J29">
        <v>87.4</v>
      </c>
      <c r="N29" s="12">
        <v>2.52</v>
      </c>
      <c r="O29" s="9">
        <v>142</v>
      </c>
      <c r="P29" s="9">
        <v>1.81</v>
      </c>
      <c r="Q29" s="9">
        <v>200.7</v>
      </c>
      <c r="R29" s="9">
        <v>2.86</v>
      </c>
      <c r="S29" s="9">
        <v>87.4</v>
      </c>
      <c r="U29">
        <f t="shared" si="1"/>
        <v>-0.30686313130362491</v>
      </c>
      <c r="V29">
        <f t="shared" si="2"/>
        <v>0.30686313130362491</v>
      </c>
      <c r="W29">
        <f t="shared" si="3"/>
        <v>-1.5327864986332063E-2</v>
      </c>
      <c r="X29">
        <f t="shared" si="4"/>
        <v>1.5327864986332063E-2</v>
      </c>
      <c r="Y29">
        <f t="shared" si="5"/>
        <v>-0.76168228138200178</v>
      </c>
      <c r="Z29">
        <f t="shared" si="6"/>
        <v>0.76168228138200178</v>
      </c>
      <c r="AA29">
        <v>0.30686313130362491</v>
      </c>
      <c r="AB29" s="12">
        <v>2.52</v>
      </c>
      <c r="AC29">
        <v>0.76621941984013509</v>
      </c>
      <c r="AD29">
        <v>1.1399999999999999</v>
      </c>
    </row>
    <row r="30" spans="3:30" x14ac:dyDescent="0.35">
      <c r="C30">
        <v>2.87</v>
      </c>
      <c r="D30">
        <v>116</v>
      </c>
      <c r="F30">
        <v>1.98</v>
      </c>
      <c r="G30">
        <v>188.5</v>
      </c>
      <c r="I30">
        <v>3</v>
      </c>
      <c r="J30">
        <v>79.599999999999994</v>
      </c>
      <c r="N30" s="12">
        <v>2.87</v>
      </c>
      <c r="O30" s="9">
        <v>116</v>
      </c>
      <c r="P30" s="9">
        <v>1.98</v>
      </c>
      <c r="Q30" s="9">
        <v>188.5</v>
      </c>
      <c r="R30" s="9">
        <v>3</v>
      </c>
      <c r="S30" s="9">
        <v>79.599999999999994</v>
      </c>
      <c r="U30">
        <f t="shared" si="1"/>
        <v>-0.50909999779852089</v>
      </c>
      <c r="V30">
        <f t="shared" si="2"/>
        <v>0.50909999779852089</v>
      </c>
      <c r="W30">
        <f t="shared" si="3"/>
        <v>-7.8041113900558998E-2</v>
      </c>
      <c r="X30">
        <f t="shared" si="4"/>
        <v>7.8041113900558998E-2</v>
      </c>
      <c r="Y30">
        <f t="shared" si="5"/>
        <v>-0.85516347119315439</v>
      </c>
      <c r="Z30">
        <f t="shared" si="6"/>
        <v>0.85516347119315439</v>
      </c>
      <c r="AA30">
        <v>0.50909999779852089</v>
      </c>
      <c r="AB30" s="12">
        <v>2.87</v>
      </c>
      <c r="AC30">
        <v>0.84662451200758115</v>
      </c>
      <c r="AD30">
        <v>10.8</v>
      </c>
    </row>
    <row r="31" spans="3:30" x14ac:dyDescent="0.35">
      <c r="C31">
        <v>3.28</v>
      </c>
      <c r="D31">
        <v>93</v>
      </c>
      <c r="F31">
        <v>2.12</v>
      </c>
      <c r="G31">
        <v>177</v>
      </c>
      <c r="I31">
        <v>3.3</v>
      </c>
      <c r="J31">
        <v>65.2</v>
      </c>
      <c r="N31" s="12">
        <v>3.28</v>
      </c>
      <c r="O31" s="9">
        <v>93</v>
      </c>
      <c r="P31" s="9">
        <v>2.12</v>
      </c>
      <c r="Q31" s="9">
        <v>177</v>
      </c>
      <c r="R31" s="9">
        <v>3.3</v>
      </c>
      <c r="S31" s="9">
        <v>65.2</v>
      </c>
      <c r="U31">
        <f t="shared" si="1"/>
        <v>-0.73009069575162966</v>
      </c>
      <c r="V31">
        <f t="shared" si="2"/>
        <v>0.73009069575162966</v>
      </c>
      <c r="W31">
        <f t="shared" si="3"/>
        <v>-0.14098938821479537</v>
      </c>
      <c r="X31">
        <f t="shared" si="4"/>
        <v>0.14098938821479537</v>
      </c>
      <c r="Y31">
        <f t="shared" si="5"/>
        <v>-1.0547180951108843</v>
      </c>
      <c r="Z31">
        <f t="shared" si="6"/>
        <v>1.0547180951108843</v>
      </c>
      <c r="AA31">
        <v>0.73009069575162966</v>
      </c>
      <c r="AB31" s="12">
        <v>3.28</v>
      </c>
      <c r="AC31">
        <v>0.89324233643786399</v>
      </c>
      <c r="AD31">
        <v>3.62</v>
      </c>
    </row>
    <row r="32" spans="3:30" x14ac:dyDescent="0.35">
      <c r="C32">
        <v>3.62</v>
      </c>
      <c r="D32">
        <v>79</v>
      </c>
      <c r="F32">
        <v>2.2200000000000002</v>
      </c>
      <c r="G32">
        <v>168.3</v>
      </c>
      <c r="I32">
        <v>3.52</v>
      </c>
      <c r="J32">
        <v>57.6</v>
      </c>
      <c r="N32" s="12">
        <v>3.62</v>
      </c>
      <c r="O32" s="9">
        <v>79</v>
      </c>
      <c r="P32" s="9">
        <v>2.2200000000000002</v>
      </c>
      <c r="Q32" s="9">
        <v>168.3</v>
      </c>
      <c r="R32" s="9">
        <v>3.52</v>
      </c>
      <c r="S32" s="9">
        <v>57.6</v>
      </c>
      <c r="U32">
        <f t="shared" si="1"/>
        <v>-0.89324233643786399</v>
      </c>
      <c r="V32">
        <f t="shared" si="2"/>
        <v>0.89324233643786399</v>
      </c>
      <c r="W32">
        <f t="shared" si="3"/>
        <v>-0.19139101959186414</v>
      </c>
      <c r="X32">
        <f t="shared" si="4"/>
        <v>0.19139101959186414</v>
      </c>
      <c r="Y32">
        <f t="shared" si="5"/>
        <v>-1.1786549963416462</v>
      </c>
      <c r="Z32">
        <f t="shared" si="6"/>
        <v>1.1786549963416462</v>
      </c>
      <c r="AA32">
        <v>0.89324233643786399</v>
      </c>
      <c r="AB32" s="12">
        <v>3.62</v>
      </c>
      <c r="AC32">
        <v>1.0373173642763807</v>
      </c>
      <c r="AD32">
        <v>3.99</v>
      </c>
    </row>
    <row r="33" spans="3:30" x14ac:dyDescent="0.35">
      <c r="C33">
        <v>3.99</v>
      </c>
      <c r="D33">
        <v>68.400000000000006</v>
      </c>
      <c r="F33">
        <v>2.4300000000000002</v>
      </c>
      <c r="G33">
        <v>152.6</v>
      </c>
      <c r="I33">
        <v>4.1399999999999997</v>
      </c>
      <c r="J33">
        <v>44.4</v>
      </c>
      <c r="N33" s="12">
        <v>3.99</v>
      </c>
      <c r="O33" s="9">
        <v>68.400000000000006</v>
      </c>
      <c r="P33" s="9">
        <v>2.4300000000000002</v>
      </c>
      <c r="Q33" s="9">
        <v>152.6</v>
      </c>
      <c r="R33" s="9">
        <v>4.1399999999999997</v>
      </c>
      <c r="S33" s="9">
        <v>44.4</v>
      </c>
      <c r="U33">
        <f t="shared" si="1"/>
        <v>-1.0373173642763807</v>
      </c>
      <c r="V33">
        <f t="shared" si="2"/>
        <v>1.0373173642763807</v>
      </c>
      <c r="W33">
        <f t="shared" si="3"/>
        <v>-0.28931900193826787</v>
      </c>
      <c r="X33">
        <f t="shared" si="4"/>
        <v>0.28931900193826787</v>
      </c>
      <c r="Y33">
        <f t="shared" si="5"/>
        <v>-1.4389380946053125</v>
      </c>
      <c r="Z33">
        <f t="shared" si="6"/>
        <v>1.4389380946053125</v>
      </c>
      <c r="AA33">
        <v>1.0373173642763807</v>
      </c>
      <c r="AB33" s="12">
        <v>3.99</v>
      </c>
      <c r="AC33">
        <v>1.1243287412660103</v>
      </c>
      <c r="AD33">
        <v>4.24</v>
      </c>
    </row>
    <row r="34" spans="3:30" x14ac:dyDescent="0.35">
      <c r="C34">
        <v>4.24</v>
      </c>
      <c r="D34">
        <v>62.7</v>
      </c>
      <c r="F34">
        <v>2.73</v>
      </c>
      <c r="G34">
        <v>133.9</v>
      </c>
      <c r="I34">
        <v>4.5</v>
      </c>
      <c r="J34">
        <v>39.1</v>
      </c>
      <c r="N34" s="12">
        <v>4.24</v>
      </c>
      <c r="O34" s="9">
        <v>62.7</v>
      </c>
      <c r="P34" s="9">
        <v>2.73</v>
      </c>
      <c r="Q34" s="9">
        <v>133.9</v>
      </c>
      <c r="R34" s="9">
        <v>4.5</v>
      </c>
      <c r="S34" s="9">
        <v>39.1</v>
      </c>
      <c r="U34">
        <f t="shared" si="1"/>
        <v>-1.1243287412660103</v>
      </c>
      <c r="V34">
        <f t="shared" si="2"/>
        <v>1.1243287412660103</v>
      </c>
      <c r="W34">
        <f t="shared" si="3"/>
        <v>-0.42004586809149769</v>
      </c>
      <c r="X34">
        <f t="shared" si="4"/>
        <v>0.42004586809149769</v>
      </c>
      <c r="Y34">
        <f t="shared" si="5"/>
        <v>-1.5660550970521716</v>
      </c>
      <c r="Z34">
        <f t="shared" si="6"/>
        <v>1.5660550970521716</v>
      </c>
      <c r="AA34">
        <v>1.1243287412660103</v>
      </c>
      <c r="AB34" s="12">
        <v>4.24</v>
      </c>
      <c r="AC34">
        <v>1.1307287631114782</v>
      </c>
      <c r="AD34">
        <v>9.61</v>
      </c>
    </row>
    <row r="35" spans="3:30" x14ac:dyDescent="0.35">
      <c r="C35">
        <v>4.75</v>
      </c>
      <c r="D35">
        <v>54.6</v>
      </c>
      <c r="F35">
        <v>3.22</v>
      </c>
      <c r="G35">
        <v>112.5</v>
      </c>
      <c r="I35">
        <v>4.87</v>
      </c>
      <c r="J35">
        <v>35.4</v>
      </c>
      <c r="N35" s="12">
        <v>4.75</v>
      </c>
      <c r="O35" s="9">
        <v>54.6</v>
      </c>
      <c r="P35" s="9">
        <v>3.22</v>
      </c>
      <c r="Q35" s="9">
        <v>112.5</v>
      </c>
      <c r="R35" s="9">
        <v>4.87</v>
      </c>
      <c r="S35" s="9">
        <v>35.4</v>
      </c>
      <c r="U35">
        <f t="shared" si="1"/>
        <v>-1.2626563061540261</v>
      </c>
      <c r="V35">
        <f t="shared" si="2"/>
        <v>1.2626563061540261</v>
      </c>
      <c r="W35">
        <f t="shared" si="3"/>
        <v>-0.59418589914414965</v>
      </c>
      <c r="X35">
        <f t="shared" si="4"/>
        <v>0.59418589914414965</v>
      </c>
      <c r="Y35">
        <f t="shared" si="5"/>
        <v>-1.665465743903763</v>
      </c>
      <c r="Z35">
        <f t="shared" si="6"/>
        <v>1.665465743903763</v>
      </c>
      <c r="AA35">
        <v>1.2626563061540261</v>
      </c>
      <c r="AB35" s="12">
        <v>4.75</v>
      </c>
      <c r="AC35">
        <v>1.2626563061540261</v>
      </c>
      <c r="AD35">
        <v>4.75</v>
      </c>
    </row>
    <row r="36" spans="3:30" x14ac:dyDescent="0.35">
      <c r="C36">
        <v>5.04</v>
      </c>
      <c r="D36">
        <v>51.23</v>
      </c>
      <c r="F36">
        <v>3.78</v>
      </c>
      <c r="G36">
        <v>97.3</v>
      </c>
      <c r="I36" s="1">
        <v>5.23</v>
      </c>
      <c r="J36">
        <v>32.700000000000003</v>
      </c>
      <c r="N36" s="12">
        <v>5.04</v>
      </c>
      <c r="O36" s="9">
        <v>51.23</v>
      </c>
      <c r="P36" s="9">
        <v>3.78</v>
      </c>
      <c r="Q36" s="9">
        <v>97.3</v>
      </c>
      <c r="R36" s="9">
        <v>5.23</v>
      </c>
      <c r="S36" s="9">
        <v>32.700000000000003</v>
      </c>
      <c r="U36">
        <f t="shared" si="1"/>
        <v>-1.3263648909537746</v>
      </c>
      <c r="V36">
        <f t="shared" si="2"/>
        <v>1.3263648909537746</v>
      </c>
      <c r="W36">
        <f t="shared" si="3"/>
        <v>-0.73934013159666512</v>
      </c>
      <c r="X36">
        <f t="shared" si="4"/>
        <v>0.73934013159666512</v>
      </c>
      <c r="Y36">
        <f t="shared" si="5"/>
        <v>-1.7448024861402838</v>
      </c>
      <c r="Z36">
        <f t="shared" si="6"/>
        <v>1.7448024861402838</v>
      </c>
      <c r="AA36">
        <v>1.3263648909537746</v>
      </c>
      <c r="AB36" s="12">
        <v>5.04</v>
      </c>
      <c r="AC36">
        <v>1.3133713987330426</v>
      </c>
      <c r="AD36">
        <v>8.7100000000000009</v>
      </c>
    </row>
    <row r="37" spans="3:30" x14ac:dyDescent="0.35">
      <c r="C37">
        <v>5.48</v>
      </c>
      <c r="D37">
        <v>47.7</v>
      </c>
      <c r="F37">
        <v>4.13</v>
      </c>
      <c r="G37">
        <v>90.9</v>
      </c>
      <c r="I37">
        <v>5.9</v>
      </c>
      <c r="J37">
        <v>29.6</v>
      </c>
      <c r="N37" s="12">
        <v>5.48</v>
      </c>
      <c r="O37" s="9">
        <v>47.7</v>
      </c>
      <c r="P37" s="9">
        <v>4.13</v>
      </c>
      <c r="Q37" s="9">
        <v>90.9</v>
      </c>
      <c r="R37" s="9">
        <v>5.9</v>
      </c>
      <c r="S37" s="9">
        <v>29.6</v>
      </c>
      <c r="U37">
        <f t="shared" si="1"/>
        <v>-1.39775879101059</v>
      </c>
      <c r="V37">
        <f t="shared" si="2"/>
        <v>1.39775879101059</v>
      </c>
      <c r="W37">
        <f t="shared" si="3"/>
        <v>-0.80737911960519138</v>
      </c>
      <c r="X37">
        <f t="shared" si="4"/>
        <v>0.80737911960519138</v>
      </c>
      <c r="Y37">
        <f t="shared" si="5"/>
        <v>-1.8444032027134769</v>
      </c>
      <c r="Z37">
        <f t="shared" si="6"/>
        <v>1.8444032027134769</v>
      </c>
      <c r="AA37">
        <v>1.39775879101059</v>
      </c>
      <c r="AB37" s="12">
        <v>5.48</v>
      </c>
      <c r="AC37">
        <v>1.3263648909537746</v>
      </c>
      <c r="AD37">
        <v>5.04</v>
      </c>
    </row>
    <row r="38" spans="3:30" x14ac:dyDescent="0.35">
      <c r="C38">
        <v>6.01</v>
      </c>
      <c r="D38">
        <v>45.4</v>
      </c>
      <c r="F38">
        <v>4.5999999999999996</v>
      </c>
      <c r="G38">
        <v>84.5</v>
      </c>
      <c r="I38">
        <v>6.46</v>
      </c>
      <c r="J38">
        <v>28.9</v>
      </c>
      <c r="N38" s="12">
        <v>6.01</v>
      </c>
      <c r="O38" s="9">
        <v>45.4</v>
      </c>
      <c r="P38" s="9">
        <v>4.5999999999999996</v>
      </c>
      <c r="Q38" s="9">
        <v>84.5</v>
      </c>
      <c r="R38" s="9">
        <v>6.46</v>
      </c>
      <c r="S38" s="9">
        <v>28.9</v>
      </c>
      <c r="U38">
        <f t="shared" si="1"/>
        <v>-1.4471780838575834</v>
      </c>
      <c r="V38">
        <f t="shared" si="2"/>
        <v>1.4471780838575834</v>
      </c>
      <c r="W38">
        <f t="shared" si="3"/>
        <v>-0.8803875864254963</v>
      </c>
      <c r="X38">
        <f t="shared" si="4"/>
        <v>0.8803875864254963</v>
      </c>
      <c r="Y38">
        <f t="shared" si="5"/>
        <v>-1.8683359689251051</v>
      </c>
      <c r="Z38">
        <f t="shared" si="6"/>
        <v>1.8683359689251051</v>
      </c>
      <c r="AA38">
        <v>1.4471780838575834</v>
      </c>
      <c r="AB38" s="12">
        <v>6.01</v>
      </c>
      <c r="AC38">
        <v>1.39775879101059</v>
      </c>
      <c r="AD38">
        <v>5.48</v>
      </c>
    </row>
    <row r="39" spans="3:30" x14ac:dyDescent="0.35">
      <c r="C39">
        <v>6.54</v>
      </c>
      <c r="D39">
        <v>44</v>
      </c>
      <c r="F39">
        <v>4.8099999999999996</v>
      </c>
      <c r="G39">
        <v>82.8</v>
      </c>
      <c r="I39">
        <v>6.7</v>
      </c>
      <c r="J39">
        <v>27.9</v>
      </c>
      <c r="N39" s="12">
        <v>6.54</v>
      </c>
      <c r="O39" s="9">
        <v>44</v>
      </c>
      <c r="P39" s="9">
        <v>4.8099999999999996</v>
      </c>
      <c r="Q39" s="9">
        <v>82.8</v>
      </c>
      <c r="R39" s="9">
        <v>6.7</v>
      </c>
      <c r="S39" s="9">
        <v>27.9</v>
      </c>
      <c r="U39">
        <f t="shared" si="1"/>
        <v>-1.4785005549866244</v>
      </c>
      <c r="V39">
        <f t="shared" si="2"/>
        <v>1.4785005549866244</v>
      </c>
      <c r="W39">
        <f t="shared" si="3"/>
        <v>-0.90071105939741058</v>
      </c>
      <c r="X39">
        <f t="shared" si="4"/>
        <v>0.90071105939741058</v>
      </c>
      <c r="Y39">
        <f t="shared" si="5"/>
        <v>-1.9035508752161718</v>
      </c>
      <c r="Z39">
        <f t="shared" si="6"/>
        <v>1.9035508752161718</v>
      </c>
      <c r="AA39">
        <v>1.4785005549866244</v>
      </c>
      <c r="AB39" s="12">
        <v>6.54</v>
      </c>
      <c r="AC39">
        <v>1.4055458449867291</v>
      </c>
      <c r="AD39">
        <v>8.0299999999999994</v>
      </c>
    </row>
    <row r="40" spans="3:30" x14ac:dyDescent="0.35">
      <c r="C40">
        <v>6.92</v>
      </c>
      <c r="D40">
        <v>44.3</v>
      </c>
      <c r="F40">
        <v>5.26</v>
      </c>
      <c r="G40">
        <v>80.2</v>
      </c>
      <c r="I40">
        <v>7.54</v>
      </c>
      <c r="J40">
        <v>28.2</v>
      </c>
      <c r="N40" s="12">
        <v>6.92</v>
      </c>
      <c r="O40" s="9">
        <v>44.3</v>
      </c>
      <c r="P40" s="9">
        <v>5.26</v>
      </c>
      <c r="Q40" s="9">
        <v>80.2</v>
      </c>
      <c r="R40" s="9">
        <v>7.54</v>
      </c>
      <c r="S40" s="9">
        <v>28.2</v>
      </c>
      <c r="U40">
        <f t="shared" si="1"/>
        <v>-1.4717055118537956</v>
      </c>
      <c r="V40">
        <f t="shared" si="2"/>
        <v>1.4717055118537956</v>
      </c>
      <c r="W40">
        <f t="shared" si="3"/>
        <v>-0.93261560591615567</v>
      </c>
      <c r="X40">
        <f t="shared" si="4"/>
        <v>0.93261560591615567</v>
      </c>
      <c r="Y40">
        <f t="shared" si="5"/>
        <v>-1.8928555860994238</v>
      </c>
      <c r="Z40">
        <f t="shared" si="6"/>
        <v>1.8928555860994238</v>
      </c>
      <c r="AA40">
        <v>1.4717055118537956</v>
      </c>
      <c r="AB40" s="12">
        <v>6.92</v>
      </c>
      <c r="AC40">
        <v>1.4449778629479808</v>
      </c>
      <c r="AD40">
        <v>7.61</v>
      </c>
    </row>
    <row r="41" spans="3:30" x14ac:dyDescent="0.35">
      <c r="C41">
        <v>7.61</v>
      </c>
      <c r="D41">
        <v>45.5</v>
      </c>
      <c r="F41">
        <v>5.66</v>
      </c>
      <c r="G41">
        <v>79.2</v>
      </c>
      <c r="I41">
        <v>8.44</v>
      </c>
      <c r="J41">
        <v>30.6</v>
      </c>
      <c r="N41" s="12">
        <v>7.61</v>
      </c>
      <c r="O41" s="9">
        <v>45.5</v>
      </c>
      <c r="P41" s="9">
        <v>5.66</v>
      </c>
      <c r="Q41" s="9">
        <v>79.2</v>
      </c>
      <c r="R41" s="9">
        <v>8.44</v>
      </c>
      <c r="S41" s="9">
        <v>30.6</v>
      </c>
      <c r="U41">
        <f t="shared" si="1"/>
        <v>-1.4449778629479808</v>
      </c>
      <c r="V41">
        <f t="shared" si="2"/>
        <v>1.4449778629479808</v>
      </c>
      <c r="W41">
        <f t="shared" si="3"/>
        <v>-0.94516282196824419</v>
      </c>
      <c r="X41">
        <f t="shared" si="4"/>
        <v>0.94516282196824419</v>
      </c>
      <c r="Y41">
        <f t="shared" si="5"/>
        <v>-1.8111775550851563</v>
      </c>
      <c r="Z41">
        <f t="shared" si="6"/>
        <v>1.8111775550851563</v>
      </c>
      <c r="AA41">
        <v>1.4449778629479808</v>
      </c>
      <c r="AB41" s="12">
        <v>7.61</v>
      </c>
      <c r="AC41">
        <v>1.4471780838575834</v>
      </c>
      <c r="AD41">
        <v>6.01</v>
      </c>
    </row>
    <row r="42" spans="3:30" x14ac:dyDescent="0.35">
      <c r="C42">
        <v>8.0299999999999994</v>
      </c>
      <c r="D42">
        <v>47.33</v>
      </c>
      <c r="F42">
        <v>6.34</v>
      </c>
      <c r="G42">
        <v>80.099999999999994</v>
      </c>
      <c r="I42">
        <v>9.01</v>
      </c>
      <c r="J42">
        <v>33.4</v>
      </c>
      <c r="N42" s="12">
        <v>8.0299999999999994</v>
      </c>
      <c r="O42" s="9">
        <v>47.33</v>
      </c>
      <c r="P42" s="9">
        <v>6.34</v>
      </c>
      <c r="Q42" s="9">
        <v>80.099999999999994</v>
      </c>
      <c r="R42" s="9">
        <v>9.01</v>
      </c>
      <c r="S42" s="9">
        <v>33.4</v>
      </c>
      <c r="U42">
        <f t="shared" si="1"/>
        <v>-1.4055458449867291</v>
      </c>
      <c r="V42">
        <f t="shared" si="2"/>
        <v>1.4055458449867291</v>
      </c>
      <c r="W42">
        <f t="shared" si="3"/>
        <v>-0.93386326671431097</v>
      </c>
      <c r="X42">
        <f t="shared" si="4"/>
        <v>0.93386326671431097</v>
      </c>
      <c r="Y42">
        <f t="shared" si="5"/>
        <v>-1.7236216640608368</v>
      </c>
      <c r="Z42">
        <f t="shared" si="6"/>
        <v>1.7236216640608368</v>
      </c>
      <c r="AA42">
        <v>1.4055458449867291</v>
      </c>
      <c r="AB42" s="12">
        <v>8.0299999999999994</v>
      </c>
      <c r="AC42">
        <v>1.4717055118537956</v>
      </c>
      <c r="AD42">
        <v>6.92</v>
      </c>
    </row>
    <row r="43" spans="3:30" x14ac:dyDescent="0.35">
      <c r="C43">
        <v>8.7100000000000009</v>
      </c>
      <c r="D43">
        <v>51.9</v>
      </c>
      <c r="F43">
        <v>6.76</v>
      </c>
      <c r="G43">
        <v>82</v>
      </c>
      <c r="I43">
        <v>9.81</v>
      </c>
      <c r="J43">
        <v>42.1</v>
      </c>
      <c r="N43" s="12">
        <v>8.7100000000000009</v>
      </c>
      <c r="O43" s="9">
        <v>51.9</v>
      </c>
      <c r="P43" s="9">
        <v>6.76</v>
      </c>
      <c r="Q43" s="9">
        <v>82</v>
      </c>
      <c r="R43" s="9">
        <v>9.81</v>
      </c>
      <c r="S43" s="9">
        <v>42.1</v>
      </c>
      <c r="U43">
        <f t="shared" si="1"/>
        <v>-1.3133713987330426</v>
      </c>
      <c r="V43">
        <f t="shared" si="2"/>
        <v>1.3133713987330426</v>
      </c>
      <c r="W43">
        <f t="shared" si="3"/>
        <v>-0.91041987352437148</v>
      </c>
      <c r="X43">
        <f t="shared" si="4"/>
        <v>0.91041987352437148</v>
      </c>
      <c r="Y43">
        <f t="shared" si="5"/>
        <v>-1.4921298233551559</v>
      </c>
      <c r="Z43">
        <f t="shared" si="6"/>
        <v>1.4921298233551559</v>
      </c>
      <c r="AA43">
        <v>1.3133713987330426</v>
      </c>
      <c r="AB43" s="12">
        <v>8.7100000000000009</v>
      </c>
      <c r="AC43">
        <v>1.4785005549866244</v>
      </c>
      <c r="AD43">
        <v>6.54</v>
      </c>
    </row>
    <row r="44" spans="3:30" x14ac:dyDescent="0.35">
      <c r="C44">
        <v>9.61</v>
      </c>
      <c r="D44">
        <v>62.3</v>
      </c>
      <c r="F44">
        <v>7.45</v>
      </c>
      <c r="G44">
        <v>87.3</v>
      </c>
      <c r="I44">
        <v>11.58</v>
      </c>
      <c r="J44" s="1">
        <v>62.5</v>
      </c>
      <c r="N44" s="12">
        <v>9.61</v>
      </c>
      <c r="O44" s="9">
        <v>62.3</v>
      </c>
      <c r="P44" s="9">
        <v>7.45</v>
      </c>
      <c r="Q44" s="9">
        <v>87.3</v>
      </c>
      <c r="R44" s="9">
        <v>11.58</v>
      </c>
      <c r="S44" s="9">
        <v>62.5</v>
      </c>
      <c r="U44">
        <f t="shared" si="1"/>
        <v>-1.1307287631114782</v>
      </c>
      <c r="V44">
        <f t="shared" si="2"/>
        <v>1.1307287631114782</v>
      </c>
      <c r="W44">
        <f t="shared" si="3"/>
        <v>-0.84778865794306801</v>
      </c>
      <c r="X44">
        <f t="shared" si="4"/>
        <v>0.84778865794306801</v>
      </c>
      <c r="Y44">
        <f t="shared" si="5"/>
        <v>-1.0970110073011357</v>
      </c>
      <c r="Z44">
        <f t="shared" si="6"/>
        <v>1.0970110073011357</v>
      </c>
      <c r="AA44">
        <v>1.1307287631114782</v>
      </c>
      <c r="AB44" s="12">
        <v>9.61</v>
      </c>
      <c r="AC44">
        <v>2.4472814694821761</v>
      </c>
      <c r="AD44">
        <v>0.86</v>
      </c>
    </row>
    <row r="45" spans="3:30" x14ac:dyDescent="0.35">
      <c r="C45">
        <v>10.8</v>
      </c>
      <c r="D45">
        <v>82.77</v>
      </c>
      <c r="F45">
        <v>8.06</v>
      </c>
      <c r="G45">
        <v>94</v>
      </c>
      <c r="N45" s="12">
        <v>10.8</v>
      </c>
      <c r="O45" s="9">
        <v>82.77</v>
      </c>
      <c r="P45" s="9">
        <v>8.06</v>
      </c>
      <c r="Q45" s="9">
        <v>94</v>
      </c>
      <c r="R45" s="9"/>
      <c r="S45" s="9"/>
      <c r="U45">
        <f>LN(O45/193)</f>
        <v>-0.84662451200758115</v>
      </c>
      <c r="V45">
        <f>-U45</f>
        <v>0.84662451200758115</v>
      </c>
      <c r="W45">
        <f t="shared" si="3"/>
        <v>-0.77384433851862067</v>
      </c>
      <c r="X45">
        <f t="shared" si="4"/>
        <v>0.77384433851862067</v>
      </c>
      <c r="Y45" t="e">
        <f t="shared" si="5"/>
        <v>#NUM!</v>
      </c>
      <c r="AA45">
        <v>0.84662451200758115</v>
      </c>
      <c r="AB45" s="12">
        <v>10.8</v>
      </c>
      <c r="AC45">
        <v>6.0177127731829181</v>
      </c>
      <c r="AD45">
        <v>0.5</v>
      </c>
    </row>
    <row r="46" spans="3:30" x14ac:dyDescent="0.35">
      <c r="C46">
        <v>11.4</v>
      </c>
      <c r="D46">
        <v>101.4</v>
      </c>
      <c r="F46" s="1">
        <v>8.5500000000000007</v>
      </c>
      <c r="G46">
        <v>102.3</v>
      </c>
      <c r="N46" s="12">
        <v>11.4</v>
      </c>
      <c r="O46" s="9">
        <v>101.4</v>
      </c>
      <c r="P46" s="9">
        <v>8.5500000000000007</v>
      </c>
      <c r="Q46" s="9">
        <v>102.3</v>
      </c>
      <c r="R46" s="9"/>
      <c r="S46" s="9"/>
      <c r="U46">
        <f t="shared" si="1"/>
        <v>-0.64361709774780262</v>
      </c>
      <c r="V46">
        <f t="shared" si="2"/>
        <v>0.64361709774780262</v>
      </c>
      <c r="W46">
        <f t="shared" si="3"/>
        <v>-0.68922944783104367</v>
      </c>
      <c r="X46">
        <f t="shared" si="4"/>
        <v>0.68922944783104367</v>
      </c>
      <c r="Y46" t="e">
        <f t="shared" si="5"/>
        <v>#NUM!</v>
      </c>
      <c r="AA46">
        <v>0.64361709774780262</v>
      </c>
      <c r="AB46" s="12">
        <v>11.4</v>
      </c>
      <c r="AC46">
        <v>7.7884188332131412</v>
      </c>
      <c r="AD46">
        <v>0.25</v>
      </c>
    </row>
    <row r="47" spans="3:30" x14ac:dyDescent="0.35">
      <c r="F47">
        <v>9.1999999999999993</v>
      </c>
      <c r="G47">
        <v>114.6</v>
      </c>
      <c r="N47" s="12"/>
      <c r="O47" s="9"/>
      <c r="P47" s="9">
        <v>9.1999999999999993</v>
      </c>
      <c r="Q47" s="9">
        <v>114.6</v>
      </c>
      <c r="R47" s="9"/>
      <c r="S47" s="9"/>
      <c r="W47">
        <f t="shared" si="3"/>
        <v>-0.57569131650798544</v>
      </c>
      <c r="X47">
        <f t="shared" si="4"/>
        <v>0.57569131650798544</v>
      </c>
    </row>
    <row r="48" spans="3:30" x14ac:dyDescent="0.35">
      <c r="F48">
        <v>9.89</v>
      </c>
      <c r="G48">
        <v>140.1</v>
      </c>
      <c r="N48" s="12"/>
      <c r="O48" s="9"/>
      <c r="P48" s="9">
        <v>9.89</v>
      </c>
      <c r="Q48" s="9">
        <v>140.1</v>
      </c>
      <c r="R48" s="9"/>
      <c r="S48" s="9"/>
      <c r="W48">
        <f t="shared" si="3"/>
        <v>-0.3747826674456633</v>
      </c>
      <c r="X48">
        <f t="shared" si="4"/>
        <v>0.3747826674456633</v>
      </c>
    </row>
    <row r="49" spans="6:24" x14ac:dyDescent="0.35">
      <c r="F49">
        <v>11.02</v>
      </c>
      <c r="G49">
        <v>177</v>
      </c>
      <c r="N49" s="13"/>
      <c r="O49" s="14"/>
      <c r="P49" s="14">
        <v>11.02</v>
      </c>
      <c r="Q49" s="14">
        <v>177</v>
      </c>
      <c r="R49" s="14"/>
      <c r="S49" s="14"/>
      <c r="W49">
        <f t="shared" si="3"/>
        <v>-0.14098938821479537</v>
      </c>
      <c r="X49">
        <f t="shared" si="4"/>
        <v>0.14098938821479537</v>
      </c>
    </row>
  </sheetData>
  <sortState xmlns:xlrd2="http://schemas.microsoft.com/office/spreadsheetml/2017/richdata2" ref="C16:D47">
    <sortCondition ref="C16:C47"/>
  </sortState>
  <mergeCells count="3">
    <mergeCell ref="N14:O14"/>
    <mergeCell ref="P14:Q14"/>
    <mergeCell ref="R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Sheet1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>Bulat Sibgatullin</cp:lastModifiedBy>
  <dcterms:created xsi:type="dcterms:W3CDTF">2015-06-05T18:17:20Z</dcterms:created>
  <dcterms:modified xsi:type="dcterms:W3CDTF">2022-11-03T11:31:50Z</dcterms:modified>
</cp:coreProperties>
</file>