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MIPT-MIPS\Labs\Physics\4.4.3\"/>
    </mc:Choice>
  </mc:AlternateContent>
  <xr:revisionPtr revIDLastSave="0" documentId="13_ncr:1_{4E1A38A4-0DAF-4EA9-8C64-462D7A6E64B2}" xr6:coauthVersionLast="47" xr6:coauthVersionMax="47" xr10:uidLastSave="{00000000-0000-0000-0000-000000000000}"/>
  <bookViews>
    <workbookView xWindow="32280" yWindow="3345" windowWidth="29040" windowHeight="15720" activeTab="1" xr2:uid="{00000000-000D-0000-FFFF-FFFF00000000}"/>
  </bookViews>
  <sheets>
    <sheet name="Диаграмма1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7" i="1" l="1"/>
  <c r="G39" i="1"/>
  <c r="J41" i="1" s="1"/>
  <c r="H37" i="1"/>
  <c r="I37" i="1"/>
  <c r="J37" i="1"/>
  <c r="K37" i="1"/>
  <c r="L37" i="1"/>
  <c r="M37" i="1"/>
  <c r="N37" i="1"/>
  <c r="O37" i="1"/>
  <c r="E37" i="1"/>
  <c r="H33" i="1"/>
  <c r="I33" i="1"/>
  <c r="J33" i="1"/>
  <c r="K33" i="1"/>
  <c r="L33" i="1"/>
  <c r="M33" i="1"/>
  <c r="N33" i="1"/>
  <c r="G33" i="1"/>
  <c r="E34" i="1"/>
  <c r="E35" i="1"/>
  <c r="E33" i="1"/>
  <c r="H31" i="1"/>
  <c r="I31" i="1"/>
  <c r="J31" i="1"/>
  <c r="K31" i="1"/>
  <c r="L31" i="1"/>
  <c r="M31" i="1"/>
  <c r="N31" i="1"/>
  <c r="H30" i="1"/>
  <c r="I30" i="1"/>
  <c r="J30" i="1"/>
  <c r="K30" i="1"/>
  <c r="L30" i="1"/>
  <c r="M30" i="1"/>
  <c r="N30" i="1"/>
  <c r="G31" i="1"/>
  <c r="G30" i="1"/>
  <c r="H29" i="1"/>
  <c r="I29" i="1"/>
  <c r="J29" i="1"/>
  <c r="K29" i="1"/>
  <c r="L29" i="1"/>
  <c r="M29" i="1"/>
  <c r="N29" i="1"/>
  <c r="G29" i="1"/>
  <c r="G22" i="1"/>
  <c r="H22" i="1"/>
  <c r="I22" i="1"/>
  <c r="J22" i="1"/>
  <c r="K22" i="1"/>
  <c r="L22" i="1"/>
  <c r="M22" i="1"/>
  <c r="N22" i="1"/>
  <c r="H21" i="1"/>
  <c r="I21" i="1"/>
  <c r="J21" i="1"/>
  <c r="K21" i="1"/>
  <c r="L21" i="1"/>
  <c r="M21" i="1"/>
  <c r="N21" i="1"/>
  <c r="G21" i="1"/>
  <c r="F24" i="1"/>
  <c r="F25" i="1"/>
  <c r="F23" i="1"/>
  <c r="H25" i="1"/>
  <c r="I25" i="1"/>
  <c r="J25" i="1"/>
  <c r="K25" i="1"/>
  <c r="L25" i="1"/>
  <c r="M25" i="1"/>
  <c r="N25" i="1"/>
  <c r="H24" i="1"/>
  <c r="I24" i="1"/>
  <c r="J24" i="1"/>
  <c r="K24" i="1"/>
  <c r="L24" i="1"/>
  <c r="M24" i="1"/>
  <c r="N24" i="1"/>
  <c r="H23" i="1"/>
  <c r="I23" i="1"/>
  <c r="J23" i="1"/>
  <c r="K23" i="1"/>
  <c r="L23" i="1"/>
  <c r="M23" i="1"/>
  <c r="N23" i="1"/>
  <c r="G25" i="1"/>
  <c r="G24" i="1"/>
  <c r="G23" i="1"/>
  <c r="M41" i="1" l="1"/>
  <c r="L41" i="1"/>
  <c r="I41" i="1"/>
  <c r="N41" i="1"/>
  <c r="K41" i="1"/>
  <c r="G41" i="1"/>
  <c r="H41" i="1"/>
</calcChain>
</file>

<file path=xl/sharedStrings.xml><?xml version="1.0" encoding="utf-8"?>
<sst xmlns="http://schemas.openxmlformats.org/spreadsheetml/2006/main" count="26" uniqueCount="21">
  <si>
    <t>Измерение преломляющего угла</t>
  </si>
  <si>
    <r>
      <t>0^{0} 1'0''</t>
    </r>
    <r>
      <rPr>
        <sz val="11"/>
        <color theme="1"/>
        <rFont val="Calibri"/>
        <family val="2"/>
        <charset val="204"/>
      </rPr>
      <t> </t>
    </r>
  </si>
  <si>
    <t>117^{0} 1'0''</t>
  </si>
  <si>
    <t>К1</t>
  </si>
  <si>
    <t>К2</t>
  </si>
  <si>
    <t>красн</t>
  </si>
  <si>
    <t>желт</t>
  </si>
  <si>
    <t>зелен</t>
  </si>
  <si>
    <t>голуб</t>
  </si>
  <si>
    <t>синий</t>
  </si>
  <si>
    <t>фиолет</t>
  </si>
  <si>
    <t>градусы</t>
  </si>
  <si>
    <t>минуты</t>
  </si>
  <si>
    <t>секнды</t>
  </si>
  <si>
    <t>х0</t>
  </si>
  <si>
    <t>х1</t>
  </si>
  <si>
    <t>х2</t>
  </si>
  <si>
    <t>х3</t>
  </si>
  <si>
    <t>a, см</t>
  </si>
  <si>
    <t>n</t>
  </si>
  <si>
    <r>
      <t>λ</t>
    </r>
    <r>
      <rPr>
        <sz val="14.3"/>
        <color theme="1"/>
        <rFont val="Calibri"/>
        <family val="2"/>
      </rPr>
      <t xml:space="preserve">, </t>
    </r>
    <r>
      <rPr>
        <sz val="11"/>
        <color theme="1"/>
        <rFont val="Calibri"/>
        <family val="2"/>
        <charset val="204"/>
      </rPr>
      <t>нм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</si>
</sst>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"/>
    <numFmt numFmtId="167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4.3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309711"/>
        <c:axId val="639308463"/>
      </c:barChart>
      <c:catAx>
        <c:axId val="639309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9308463"/>
        <c:crosses val="autoZero"/>
        <c:auto val="1"/>
        <c:lblAlgn val="ctr"/>
        <c:lblOffset val="100"/>
        <c:noMultiLvlLbl val="0"/>
      </c:catAx>
      <c:valAx>
        <c:axId val="63930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930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7AB91A-F967-47E9-9FCE-E19A1F855E4D}">
  <sheetPr/>
  <sheetViews>
    <sheetView zoomScale="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3008022" cy="9439701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5DDFBEA-095B-4C51-9046-FE4EFD04DB3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48"/>
  <sheetViews>
    <sheetView tabSelected="1" topLeftCell="A13" zoomScale="130" zoomScaleNormal="130" workbookViewId="0">
      <selection activeCell="D29" sqref="D29"/>
    </sheetView>
  </sheetViews>
  <sheetFormatPr defaultRowHeight="14.5" x14ac:dyDescent="0.35"/>
  <cols>
    <col min="3" max="3" width="10.81640625" customWidth="1"/>
    <col min="4" max="4" width="9" customWidth="1"/>
  </cols>
  <sheetData>
    <row r="1" spans="2:15" x14ac:dyDescent="0.35">
      <c r="B1" s="1" t="s">
        <v>0</v>
      </c>
      <c r="C1" s="1"/>
      <c r="D1" s="1"/>
    </row>
    <row r="3" spans="2:15" x14ac:dyDescent="0.35">
      <c r="B3" t="s">
        <v>1</v>
      </c>
      <c r="C3" t="s">
        <v>2</v>
      </c>
    </row>
    <row r="4" spans="2:15" x14ac:dyDescent="0.35">
      <c r="G4" s="2"/>
      <c r="H4" s="3" t="s">
        <v>3</v>
      </c>
      <c r="I4" s="3" t="s">
        <v>4</v>
      </c>
      <c r="J4" s="3">
        <v>1</v>
      </c>
      <c r="K4" s="3">
        <v>2</v>
      </c>
      <c r="L4" s="3">
        <v>3</v>
      </c>
      <c r="M4" s="3">
        <v>4</v>
      </c>
      <c r="N4" s="3">
        <v>5</v>
      </c>
      <c r="O4" s="3">
        <v>6</v>
      </c>
    </row>
    <row r="5" spans="2:15" x14ac:dyDescent="0.35">
      <c r="G5" s="4"/>
      <c r="H5" s="3" t="s">
        <v>5</v>
      </c>
      <c r="I5" s="3" t="s">
        <v>5</v>
      </c>
      <c r="J5" s="3" t="s">
        <v>6</v>
      </c>
      <c r="K5" s="3" t="s">
        <v>6</v>
      </c>
      <c r="L5" s="3" t="s">
        <v>7</v>
      </c>
      <c r="M5" s="3" t="s">
        <v>8</v>
      </c>
      <c r="N5" s="3" t="s">
        <v>9</v>
      </c>
      <c r="O5" s="3" t="s">
        <v>10</v>
      </c>
    </row>
    <row r="6" spans="2:15" x14ac:dyDescent="0.35">
      <c r="G6" s="3" t="s">
        <v>11</v>
      </c>
      <c r="H6" s="3">
        <v>128</v>
      </c>
      <c r="I6" s="3">
        <v>128</v>
      </c>
      <c r="J6" s="3">
        <v>127</v>
      </c>
      <c r="K6" s="3">
        <v>127</v>
      </c>
      <c r="L6" s="3">
        <v>127</v>
      </c>
      <c r="M6" s="3">
        <v>126</v>
      </c>
      <c r="N6" s="3">
        <v>125</v>
      </c>
      <c r="O6" s="3">
        <v>124</v>
      </c>
    </row>
    <row r="7" spans="2:15" x14ac:dyDescent="0.35">
      <c r="G7" s="3" t="s">
        <v>12</v>
      </c>
      <c r="H7" s="3">
        <v>47</v>
      </c>
      <c r="I7" s="3">
        <v>21</v>
      </c>
      <c r="J7" s="3">
        <v>58</v>
      </c>
      <c r="K7" s="3">
        <v>57</v>
      </c>
      <c r="L7" s="3">
        <v>37</v>
      </c>
      <c r="M7" s="3">
        <v>53</v>
      </c>
      <c r="N7" s="3">
        <v>41</v>
      </c>
      <c r="O7" s="3">
        <v>41</v>
      </c>
    </row>
    <row r="8" spans="2:15" x14ac:dyDescent="0.35">
      <c r="G8" s="3" t="s">
        <v>13</v>
      </c>
      <c r="H8" s="3">
        <v>22</v>
      </c>
      <c r="I8" s="3">
        <v>8</v>
      </c>
      <c r="J8" s="3">
        <v>37</v>
      </c>
      <c r="K8" s="3">
        <v>18</v>
      </c>
      <c r="L8" s="3">
        <v>30</v>
      </c>
      <c r="M8" s="3">
        <v>15</v>
      </c>
      <c r="N8" s="3">
        <v>31</v>
      </c>
      <c r="O8" s="3">
        <v>20</v>
      </c>
    </row>
    <row r="10" spans="2:15" x14ac:dyDescent="0.35">
      <c r="H10" t="s">
        <v>14</v>
      </c>
      <c r="I10" t="s">
        <v>15</v>
      </c>
      <c r="J10" t="s">
        <v>16</v>
      </c>
      <c r="K10" t="s">
        <v>17</v>
      </c>
    </row>
    <row r="11" spans="2:15" x14ac:dyDescent="0.35">
      <c r="G11" t="s">
        <v>11</v>
      </c>
      <c r="H11">
        <v>127</v>
      </c>
      <c r="I11">
        <v>127</v>
      </c>
      <c r="J11">
        <v>127</v>
      </c>
      <c r="K11">
        <v>127</v>
      </c>
    </row>
    <row r="12" spans="2:15" x14ac:dyDescent="0.35">
      <c r="G12" t="s">
        <v>12</v>
      </c>
      <c r="H12">
        <v>58</v>
      </c>
      <c r="I12">
        <v>58</v>
      </c>
      <c r="J12">
        <v>57</v>
      </c>
      <c r="K12">
        <v>56</v>
      </c>
    </row>
    <row r="13" spans="2:15" x14ac:dyDescent="0.35">
      <c r="G13" t="s">
        <v>13</v>
      </c>
      <c r="H13">
        <v>37</v>
      </c>
      <c r="I13">
        <v>4</v>
      </c>
      <c r="J13">
        <v>25</v>
      </c>
      <c r="K13">
        <v>52</v>
      </c>
    </row>
    <row r="17" spans="5:14" x14ac:dyDescent="0.35">
      <c r="G17" t="s">
        <v>18</v>
      </c>
      <c r="H17">
        <v>7.2</v>
      </c>
    </row>
    <row r="21" spans="5:14" x14ac:dyDescent="0.35">
      <c r="F21" s="5"/>
      <c r="G21" s="5" t="str">
        <f>H4</f>
        <v>К1</v>
      </c>
      <c r="H21" s="5" t="str">
        <f t="shared" ref="H21:N22" si="0">I4</f>
        <v>К2</v>
      </c>
      <c r="I21" s="5">
        <f t="shared" si="0"/>
        <v>1</v>
      </c>
      <c r="J21" s="5">
        <f t="shared" si="0"/>
        <v>2</v>
      </c>
      <c r="K21" s="5">
        <f t="shared" si="0"/>
        <v>3</v>
      </c>
      <c r="L21" s="5">
        <f t="shared" si="0"/>
        <v>4</v>
      </c>
      <c r="M21" s="5">
        <f t="shared" si="0"/>
        <v>5</v>
      </c>
      <c r="N21" s="5">
        <f t="shared" si="0"/>
        <v>6</v>
      </c>
    </row>
    <row r="22" spans="5:14" x14ac:dyDescent="0.35">
      <c r="F22" s="5"/>
      <c r="G22" s="5" t="str">
        <f>H5</f>
        <v>красн</v>
      </c>
      <c r="H22" s="5" t="str">
        <f t="shared" si="0"/>
        <v>красн</v>
      </c>
      <c r="I22" s="5" t="str">
        <f t="shared" si="0"/>
        <v>желт</v>
      </c>
      <c r="J22" s="5" t="str">
        <f t="shared" si="0"/>
        <v>желт</v>
      </c>
      <c r="K22" s="5" t="str">
        <f t="shared" si="0"/>
        <v>зелен</v>
      </c>
      <c r="L22" s="5" t="str">
        <f t="shared" si="0"/>
        <v>голуб</v>
      </c>
      <c r="M22" s="5" t="str">
        <f t="shared" si="0"/>
        <v>синий</v>
      </c>
      <c r="N22" s="5" t="str">
        <f t="shared" si="0"/>
        <v>фиолет</v>
      </c>
    </row>
    <row r="23" spans="5:14" x14ac:dyDescent="0.35">
      <c r="F23" s="5" t="str">
        <f>G6</f>
        <v>градусы</v>
      </c>
      <c r="G23" s="5">
        <f>179-H6</f>
        <v>51</v>
      </c>
      <c r="H23" s="5">
        <f t="shared" ref="H23:N23" si="1">179-I6</f>
        <v>51</v>
      </c>
      <c r="I23" s="5">
        <f t="shared" si="1"/>
        <v>52</v>
      </c>
      <c r="J23" s="5">
        <f t="shared" si="1"/>
        <v>52</v>
      </c>
      <c r="K23" s="5">
        <f t="shared" si="1"/>
        <v>52</v>
      </c>
      <c r="L23" s="5">
        <f t="shared" si="1"/>
        <v>53</v>
      </c>
      <c r="M23" s="5">
        <f t="shared" si="1"/>
        <v>54</v>
      </c>
      <c r="N23" s="5">
        <f t="shared" si="1"/>
        <v>55</v>
      </c>
    </row>
    <row r="24" spans="5:14" x14ac:dyDescent="0.35">
      <c r="F24" s="5" t="str">
        <f t="shared" ref="F24:F25" si="2">G7</f>
        <v>минуты</v>
      </c>
      <c r="G24" s="5">
        <f>59-H7</f>
        <v>12</v>
      </c>
      <c r="H24" s="5">
        <f t="shared" ref="H24:N24" si="3">59-I7</f>
        <v>38</v>
      </c>
      <c r="I24" s="5">
        <f t="shared" si="3"/>
        <v>1</v>
      </c>
      <c r="J24" s="5">
        <f t="shared" si="3"/>
        <v>2</v>
      </c>
      <c r="K24" s="5">
        <f t="shared" si="3"/>
        <v>22</v>
      </c>
      <c r="L24" s="5">
        <f t="shared" si="3"/>
        <v>6</v>
      </c>
      <c r="M24" s="5">
        <f t="shared" si="3"/>
        <v>18</v>
      </c>
      <c r="N24" s="5">
        <f t="shared" si="3"/>
        <v>18</v>
      </c>
    </row>
    <row r="25" spans="5:14" x14ac:dyDescent="0.35">
      <c r="F25" s="5" t="str">
        <f t="shared" si="2"/>
        <v>секнды</v>
      </c>
      <c r="G25" s="5">
        <f>60-H8</f>
        <v>38</v>
      </c>
      <c r="H25" s="5">
        <f t="shared" ref="H25:N25" si="4">60-I8</f>
        <v>52</v>
      </c>
      <c r="I25" s="5">
        <f t="shared" si="4"/>
        <v>23</v>
      </c>
      <c r="J25" s="5">
        <f t="shared" si="4"/>
        <v>42</v>
      </c>
      <c r="K25" s="5">
        <f t="shared" si="4"/>
        <v>30</v>
      </c>
      <c r="L25" s="5">
        <f t="shared" si="4"/>
        <v>45</v>
      </c>
      <c r="M25" s="5">
        <f t="shared" si="4"/>
        <v>29</v>
      </c>
      <c r="N25" s="5">
        <f t="shared" si="4"/>
        <v>40</v>
      </c>
    </row>
    <row r="29" spans="5:14" x14ac:dyDescent="0.35">
      <c r="E29">
        <v>59</v>
      </c>
      <c r="G29">
        <f>(G23+$E$29)/2</f>
        <v>55</v>
      </c>
      <c r="H29">
        <f t="shared" ref="H29:N29" si="5">(H23+$E$29)/2</f>
        <v>55</v>
      </c>
      <c r="I29">
        <f t="shared" si="5"/>
        <v>55.5</v>
      </c>
      <c r="J29">
        <f t="shared" si="5"/>
        <v>55.5</v>
      </c>
      <c r="K29">
        <f t="shared" si="5"/>
        <v>55.5</v>
      </c>
      <c r="L29">
        <f t="shared" si="5"/>
        <v>56</v>
      </c>
      <c r="M29">
        <f t="shared" si="5"/>
        <v>56.5</v>
      </c>
      <c r="N29">
        <f t="shared" si="5"/>
        <v>57</v>
      </c>
    </row>
    <row r="30" spans="5:14" x14ac:dyDescent="0.35">
      <c r="E30">
        <v>12</v>
      </c>
      <c r="G30">
        <f>(G24+$E$30)/2</f>
        <v>12</v>
      </c>
      <c r="H30">
        <f t="shared" ref="H30:N30" si="6">(H24+$E$30)/2</f>
        <v>25</v>
      </c>
      <c r="I30">
        <f t="shared" si="6"/>
        <v>6.5</v>
      </c>
      <c r="J30">
        <f t="shared" si="6"/>
        <v>7</v>
      </c>
      <c r="K30">
        <f t="shared" si="6"/>
        <v>17</v>
      </c>
      <c r="L30">
        <f t="shared" si="6"/>
        <v>9</v>
      </c>
      <c r="M30">
        <f t="shared" si="6"/>
        <v>15</v>
      </c>
      <c r="N30">
        <f t="shared" si="6"/>
        <v>15</v>
      </c>
    </row>
    <row r="31" spans="5:14" x14ac:dyDescent="0.35">
      <c r="E31">
        <v>16</v>
      </c>
      <c r="G31">
        <f>(G25+$E$31)/2</f>
        <v>27</v>
      </c>
      <c r="H31">
        <f t="shared" ref="H31:N31" si="7">(H25+$E$31)/2</f>
        <v>34</v>
      </c>
      <c r="I31">
        <f t="shared" si="7"/>
        <v>19.5</v>
      </c>
      <c r="J31">
        <f t="shared" si="7"/>
        <v>29</v>
      </c>
      <c r="K31">
        <f t="shared" si="7"/>
        <v>23</v>
      </c>
      <c r="L31">
        <f t="shared" si="7"/>
        <v>30.5</v>
      </c>
      <c r="M31">
        <f t="shared" si="7"/>
        <v>22.5</v>
      </c>
      <c r="N31">
        <f t="shared" si="7"/>
        <v>28</v>
      </c>
    </row>
    <row r="33" spans="5:15" x14ac:dyDescent="0.35">
      <c r="E33">
        <f>E29/2</f>
        <v>29.5</v>
      </c>
      <c r="G33">
        <f>G29+G30/60+G31/3600</f>
        <v>55.207500000000003</v>
      </c>
      <c r="H33">
        <f t="shared" ref="H33:N33" si="8">H29+H30/60+H31/3600</f>
        <v>55.426111111111112</v>
      </c>
      <c r="I33">
        <f t="shared" si="8"/>
        <v>55.613750000000003</v>
      </c>
      <c r="J33">
        <f t="shared" si="8"/>
        <v>55.624722222222225</v>
      </c>
      <c r="K33">
        <f t="shared" si="8"/>
        <v>55.789722222222217</v>
      </c>
      <c r="L33">
        <f t="shared" si="8"/>
        <v>56.158472222222223</v>
      </c>
      <c r="M33">
        <f t="shared" si="8"/>
        <v>56.756250000000001</v>
      </c>
      <c r="N33">
        <f t="shared" si="8"/>
        <v>57.257777777777775</v>
      </c>
    </row>
    <row r="34" spans="5:15" x14ac:dyDescent="0.35">
      <c r="E34">
        <f t="shared" ref="E34:E35" si="9">E30/2</f>
        <v>6</v>
      </c>
    </row>
    <row r="35" spans="5:15" x14ac:dyDescent="0.35">
      <c r="E35">
        <f t="shared" si="9"/>
        <v>8</v>
      </c>
    </row>
    <row r="37" spans="5:15" x14ac:dyDescent="0.35">
      <c r="E37">
        <f>E33+E34/60+E35/3600</f>
        <v>29.602222222222224</v>
      </c>
      <c r="G37">
        <f>SIN(G33/180*3.14)</f>
        <v>0.82094508063509986</v>
      </c>
      <c r="H37">
        <f t="shared" ref="H37:O37" si="10">SIN(H33/180*3.14)</f>
        <v>0.82311666979208342</v>
      </c>
      <c r="I37">
        <f t="shared" si="10"/>
        <v>0.82497104846391633</v>
      </c>
      <c r="J37">
        <f t="shared" si="10"/>
        <v>0.82507921028677433</v>
      </c>
      <c r="K37">
        <f t="shared" si="10"/>
        <v>0.82670209771949521</v>
      </c>
      <c r="L37">
        <f t="shared" si="10"/>
        <v>0.83030422804309822</v>
      </c>
      <c r="M37">
        <f t="shared" si="10"/>
        <v>0.83607055689210485</v>
      </c>
      <c r="N37">
        <f t="shared" si="10"/>
        <v>0.84083832213498888</v>
      </c>
      <c r="O37">
        <f t="shared" si="10"/>
        <v>0</v>
      </c>
    </row>
    <row r="39" spans="5:15" x14ac:dyDescent="0.35">
      <c r="G39">
        <f>SIN(E37/180*3.14)</f>
        <v>0.49374783727496097</v>
      </c>
    </row>
    <row r="41" spans="5:15" x14ac:dyDescent="0.35">
      <c r="F41" s="5" t="s">
        <v>19</v>
      </c>
      <c r="G41" s="6">
        <f>G37/$G$39</f>
        <v>1.6626808639121744</v>
      </c>
      <c r="H41" s="6">
        <f t="shared" ref="H41:N41" si="11">H37/$G$39</f>
        <v>1.6670790384317202</v>
      </c>
      <c r="I41" s="6">
        <f t="shared" si="11"/>
        <v>1.6708347585216905</v>
      </c>
      <c r="J41" s="6">
        <f t="shared" si="11"/>
        <v>1.6710538214009427</v>
      </c>
      <c r="K41" s="6">
        <f t="shared" si="11"/>
        <v>1.6743406964213534</v>
      </c>
      <c r="L41" s="6">
        <f t="shared" si="11"/>
        <v>1.6816361821970147</v>
      </c>
      <c r="M41" s="6">
        <f t="shared" si="11"/>
        <v>1.6933148740589001</v>
      </c>
      <c r="N41" s="6">
        <f t="shared" si="11"/>
        <v>1.7029711497586537</v>
      </c>
    </row>
    <row r="42" spans="5:15" ht="19" x14ac:dyDescent="0.35">
      <c r="F42" s="7" t="s">
        <v>20</v>
      </c>
      <c r="G42" s="8">
        <v>690.7</v>
      </c>
      <c r="H42" s="8">
        <v>623.4</v>
      </c>
      <c r="I42" s="8">
        <v>579.1</v>
      </c>
      <c r="J42" s="8">
        <v>577</v>
      </c>
      <c r="K42" s="8">
        <v>546.1</v>
      </c>
      <c r="L42" s="8">
        <v>491.6</v>
      </c>
      <c r="M42" s="8">
        <v>435.8</v>
      </c>
      <c r="N42" s="8">
        <v>404.7</v>
      </c>
    </row>
    <row r="48" spans="5:15" x14ac:dyDescent="0.35">
      <c r="J48">
        <v>0.2</v>
      </c>
    </row>
  </sheetData>
  <mergeCells count="1">
    <mergeCell ref="G4:G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Sheet1</vt:lpstr>
      <vt:lpstr>Диаграмма1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Bulat Sibgatullin</dc:creator>
  <cp:lastModifiedBy>gfzxfkudyce hcygcukzdyvaf</cp:lastModifiedBy>
  <dcterms:created xsi:type="dcterms:W3CDTF">2015-06-05T18:17:20Z</dcterms:created>
  <dcterms:modified xsi:type="dcterms:W3CDTF">2022-03-02T23:12:12Z</dcterms:modified>
</cp:coreProperties>
</file>