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3.3.4/"/>
    </mc:Choice>
  </mc:AlternateContent>
  <xr:revisionPtr revIDLastSave="80" documentId="13_ncr:1_{2D2D9C60-D0E4-403C-9756-7F10C42167CB}" xr6:coauthVersionLast="47" xr6:coauthVersionMax="47" xr10:uidLastSave="{A2E42930-F113-4680-AA8A-4144B3BDC4FF}"/>
  <bookViews>
    <workbookView xWindow="-110" yWindow="-110" windowWidth="21820" windowHeight="14020" xr2:uid="{C714ED3F-AB87-4B91-94BB-DEA1DF406A5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35" i="1"/>
  <c r="C36" i="1"/>
  <c r="C25" i="1"/>
  <c r="G41" i="1"/>
  <c r="G42" i="1"/>
  <c r="G43" i="1"/>
  <c r="G44" i="1"/>
  <c r="G45" i="1"/>
  <c r="G46" i="1"/>
  <c r="G47" i="1"/>
  <c r="G40" i="1"/>
  <c r="D41" i="1"/>
  <c r="D42" i="1"/>
  <c r="D43" i="1"/>
  <c r="D44" i="1"/>
  <c r="D45" i="1"/>
  <c r="D46" i="1"/>
  <c r="D47" i="1"/>
  <c r="D40" i="1"/>
  <c r="E41" i="1"/>
  <c r="Q28" i="1"/>
  <c r="G28" i="1"/>
  <c r="Q30" i="1"/>
  <c r="Q33" i="1"/>
  <c r="K33" i="1"/>
  <c r="N28" i="1"/>
  <c r="C4" i="1"/>
  <c r="H41" i="1" s="1"/>
  <c r="C5" i="1"/>
  <c r="H42" i="1" s="1"/>
  <c r="C6" i="1"/>
  <c r="H43" i="1" s="1"/>
  <c r="C7" i="1"/>
  <c r="H44" i="1" s="1"/>
  <c r="C8" i="1"/>
  <c r="H45" i="1" s="1"/>
  <c r="C9" i="1"/>
  <c r="H46" i="1" s="1"/>
  <c r="C10" i="1"/>
  <c r="H47" i="1" s="1"/>
  <c r="C11" i="1"/>
  <c r="N36" i="1" s="1"/>
  <c r="C3" i="1"/>
  <c r="E40" i="1" s="1"/>
  <c r="S29" i="1"/>
  <c r="S30" i="1"/>
  <c r="S31" i="1"/>
  <c r="S32" i="1"/>
  <c r="S33" i="1"/>
  <c r="S34" i="1"/>
  <c r="S35" i="1"/>
  <c r="S36" i="1"/>
  <c r="P29" i="1"/>
  <c r="P30" i="1"/>
  <c r="P31" i="1"/>
  <c r="P32" i="1"/>
  <c r="P33" i="1"/>
  <c r="P34" i="1"/>
  <c r="P35" i="1"/>
  <c r="P36" i="1"/>
  <c r="M29" i="1"/>
  <c r="M30" i="1"/>
  <c r="M31" i="1"/>
  <c r="M32" i="1"/>
  <c r="M33" i="1"/>
  <c r="M34" i="1"/>
  <c r="M35" i="1"/>
  <c r="M36" i="1"/>
  <c r="J29" i="1"/>
  <c r="J30" i="1"/>
  <c r="J31" i="1"/>
  <c r="J32" i="1"/>
  <c r="J33" i="1"/>
  <c r="J34" i="1"/>
  <c r="J35" i="1"/>
  <c r="J36" i="1"/>
  <c r="S28" i="1"/>
  <c r="P28" i="1"/>
  <c r="M28" i="1"/>
  <c r="J28" i="1"/>
  <c r="G29" i="1"/>
  <c r="G30" i="1"/>
  <c r="G31" i="1"/>
  <c r="G32" i="1"/>
  <c r="G33" i="1"/>
  <c r="G34" i="1"/>
  <c r="G35" i="1"/>
  <c r="G36" i="1"/>
  <c r="D29" i="1"/>
  <c r="D30" i="1"/>
  <c r="D31" i="1"/>
  <c r="D32" i="1"/>
  <c r="D33" i="1"/>
  <c r="D34" i="1"/>
  <c r="D35" i="1"/>
  <c r="D36" i="1"/>
  <c r="D28" i="1"/>
  <c r="Q36" i="1" l="1"/>
  <c r="H36" i="1"/>
  <c r="K36" i="1"/>
  <c r="T36" i="1"/>
  <c r="E48" i="1"/>
  <c r="E36" i="1"/>
  <c r="T35" i="1"/>
  <c r="E35" i="1"/>
  <c r="E47" i="1"/>
  <c r="Q35" i="1"/>
  <c r="K35" i="1"/>
  <c r="N35" i="1"/>
  <c r="H35" i="1"/>
  <c r="Q34" i="1"/>
  <c r="K34" i="1"/>
  <c r="E46" i="1"/>
  <c r="E34" i="1"/>
  <c r="H34" i="1"/>
  <c r="N34" i="1"/>
  <c r="T34" i="1"/>
  <c r="H33" i="1"/>
  <c r="N33" i="1"/>
  <c r="T33" i="1"/>
  <c r="E45" i="1"/>
  <c r="E33" i="1"/>
  <c r="N32" i="1"/>
  <c r="E32" i="1"/>
  <c r="E44" i="1"/>
  <c r="K32" i="1"/>
  <c r="T32" i="1"/>
  <c r="H32" i="1"/>
  <c r="Q32" i="1"/>
  <c r="E31" i="1"/>
  <c r="N31" i="1"/>
  <c r="T31" i="1"/>
  <c r="K31" i="1"/>
  <c r="E43" i="1"/>
  <c r="Q31" i="1"/>
  <c r="H31" i="1"/>
  <c r="E42" i="1"/>
  <c r="N30" i="1"/>
  <c r="H30" i="1"/>
  <c r="E30" i="1"/>
  <c r="K30" i="1"/>
  <c r="T30" i="1"/>
  <c r="E29" i="1"/>
  <c r="H29" i="1"/>
  <c r="T29" i="1"/>
  <c r="K29" i="1"/>
  <c r="N29" i="1"/>
  <c r="Q29" i="1"/>
  <c r="E28" i="1"/>
  <c r="H28" i="1"/>
  <c r="K28" i="1"/>
  <c r="H40" i="1"/>
</calcChain>
</file>

<file path=xl/sharedStrings.xml><?xml version="1.0" encoding="utf-8"?>
<sst xmlns="http://schemas.openxmlformats.org/spreadsheetml/2006/main" count="38" uniqueCount="21">
  <si>
    <t>Ф(I_m)</t>
  </si>
  <si>
    <t>Ф, mWb</t>
  </si>
  <si>
    <t>I, A</t>
  </si>
  <si>
    <t>U, mV*10^(-3)</t>
  </si>
  <si>
    <t>U_34 (I_m) (I = 0,3mA)</t>
  </si>
  <si>
    <t>U_34 (I_m) (I = 0,4mA)</t>
  </si>
  <si>
    <t>U_34 (I_m) (I = 0,5mA)</t>
  </si>
  <si>
    <t>U_34 (I_m) (I = 0,6mA)</t>
  </si>
  <si>
    <t>U_34 (I_m) (I = 0,7mA)</t>
  </si>
  <si>
    <t>U_34 (I_m) (I = 0,8mA)</t>
  </si>
  <si>
    <t>U_34 (I_m) (I = 0,9mA)</t>
  </si>
  <si>
    <t>U_34 (I_m) (I = 1mA)</t>
  </si>
  <si>
    <t>---&gt;&gt;</t>
  </si>
  <si>
    <t>В обратном направлении</t>
  </si>
  <si>
    <t>U_35, mV</t>
  </si>
  <si>
    <t>I, mA</t>
  </si>
  <si>
    <t>a, mm</t>
  </si>
  <si>
    <t>L, mm</t>
  </si>
  <si>
    <t>l, mm</t>
  </si>
  <si>
    <t>SN, cm^2 * turns</t>
  </si>
  <si>
    <t>r_out, om, 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</si>
</sst>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2" xfId="0" applyBorder="1" applyAlignment="1"/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59BF-1436-46D6-A57B-103F194B243C}">
  <dimension ref="A1:T48"/>
  <sheetViews>
    <sheetView tabSelected="1" topLeftCell="A8" zoomScale="94" workbookViewId="0">
      <selection activeCell="C33" sqref="C33"/>
    </sheetView>
  </sheetViews>
  <sheetFormatPr defaultRowHeight="14.5" x14ac:dyDescent="0.35"/>
  <cols>
    <col min="4" max="4" width="12.81640625" customWidth="1"/>
    <col min="7" max="7" width="12.90625" customWidth="1"/>
    <col min="10" max="10" width="13.453125" customWidth="1"/>
    <col min="11" max="11" width="9.54296875" customWidth="1"/>
    <col min="13" max="13" width="14.453125" customWidth="1"/>
    <col min="16" max="16" width="13.54296875" customWidth="1"/>
    <col min="19" max="19" width="12" customWidth="1"/>
  </cols>
  <sheetData>
    <row r="1" spans="1:20" ht="18" x14ac:dyDescent="0.4">
      <c r="A1" s="16" t="s">
        <v>0</v>
      </c>
      <c r="B1" s="16"/>
      <c r="D1" s="13" t="s">
        <v>4</v>
      </c>
      <c r="E1" s="13"/>
      <c r="G1" s="13" t="s">
        <v>5</v>
      </c>
      <c r="H1" s="13"/>
      <c r="J1" s="13" t="s">
        <v>6</v>
      </c>
      <c r="K1" s="13"/>
      <c r="M1" s="13" t="s">
        <v>7</v>
      </c>
      <c r="N1" s="13"/>
      <c r="P1" s="13" t="s">
        <v>8</v>
      </c>
      <c r="Q1" s="13"/>
      <c r="S1" s="13" t="s">
        <v>9</v>
      </c>
      <c r="T1" s="13"/>
    </row>
    <row r="2" spans="1:20" x14ac:dyDescent="0.35">
      <c r="A2" s="5" t="s">
        <v>1</v>
      </c>
      <c r="B2" s="5" t="s">
        <v>2</v>
      </c>
      <c r="D2" s="5" t="s">
        <v>3</v>
      </c>
      <c r="E2" s="5" t="s">
        <v>2</v>
      </c>
      <c r="G2" s="5" t="s">
        <v>3</v>
      </c>
      <c r="H2" s="5" t="s">
        <v>2</v>
      </c>
      <c r="J2" s="5" t="s">
        <v>3</v>
      </c>
      <c r="K2" s="5" t="s">
        <v>2</v>
      </c>
      <c r="M2" s="5" t="s">
        <v>3</v>
      </c>
      <c r="N2" s="5" t="s">
        <v>2</v>
      </c>
      <c r="P2" s="5" t="s">
        <v>3</v>
      </c>
      <c r="Q2" s="5" t="s">
        <v>2</v>
      </c>
      <c r="S2" s="5" t="s">
        <v>3</v>
      </c>
      <c r="T2" s="5" t="s">
        <v>2</v>
      </c>
    </row>
    <row r="3" spans="1:20" x14ac:dyDescent="0.35">
      <c r="A3" s="3">
        <v>0.6</v>
      </c>
      <c r="B3" s="3">
        <v>0.1</v>
      </c>
      <c r="C3">
        <f>A3/75*10000/1000</f>
        <v>0.08</v>
      </c>
      <c r="D3" s="9">
        <v>41</v>
      </c>
      <c r="E3" s="9">
        <v>0</v>
      </c>
      <c r="F3" s="10"/>
      <c r="G3" s="2">
        <v>57</v>
      </c>
      <c r="H3" s="2">
        <v>0</v>
      </c>
      <c r="I3" s="10"/>
      <c r="J3" s="2">
        <v>71</v>
      </c>
      <c r="K3" s="2">
        <v>0</v>
      </c>
      <c r="L3" s="1"/>
      <c r="M3" s="2">
        <v>86</v>
      </c>
      <c r="N3" s="2">
        <v>0</v>
      </c>
      <c r="O3" s="1"/>
      <c r="P3" s="2">
        <v>101</v>
      </c>
      <c r="Q3" s="2">
        <v>0</v>
      </c>
      <c r="R3" s="1"/>
      <c r="S3" s="2">
        <v>117</v>
      </c>
      <c r="T3" s="2">
        <v>0</v>
      </c>
    </row>
    <row r="4" spans="1:20" x14ac:dyDescent="0.35">
      <c r="A4" s="3">
        <v>1.7</v>
      </c>
      <c r="B4" s="3">
        <v>0.31</v>
      </c>
      <c r="C4">
        <f t="shared" ref="C4:C11" si="0">A4/75*10000/1000</f>
        <v>0.22666666666666666</v>
      </c>
      <c r="D4" s="3">
        <v>31</v>
      </c>
      <c r="E4" s="3">
        <v>0.1</v>
      </c>
      <c r="F4" s="10"/>
      <c r="G4" s="3">
        <v>42</v>
      </c>
      <c r="H4" s="3">
        <v>0.1</v>
      </c>
      <c r="I4" s="10"/>
      <c r="J4" s="3">
        <v>53</v>
      </c>
      <c r="K4" s="3">
        <v>0.1</v>
      </c>
      <c r="L4" s="1"/>
      <c r="M4" s="3">
        <v>65</v>
      </c>
      <c r="N4" s="3">
        <v>0.1</v>
      </c>
      <c r="O4" s="1"/>
      <c r="P4" s="3">
        <v>78</v>
      </c>
      <c r="Q4" s="3">
        <v>0.1</v>
      </c>
      <c r="R4" s="1"/>
      <c r="S4" s="3">
        <v>89</v>
      </c>
      <c r="T4" s="3">
        <v>0.1</v>
      </c>
    </row>
    <row r="5" spans="1:20" x14ac:dyDescent="0.35">
      <c r="A5" s="3">
        <v>2.8</v>
      </c>
      <c r="B5" s="3">
        <v>0.51</v>
      </c>
      <c r="C5">
        <f t="shared" si="0"/>
        <v>0.37333333333333329</v>
      </c>
      <c r="D5" s="3">
        <v>6</v>
      </c>
      <c r="E5" s="3">
        <v>0.31</v>
      </c>
      <c r="F5" s="10"/>
      <c r="G5" s="3">
        <v>8</v>
      </c>
      <c r="H5" s="3">
        <v>0.31</v>
      </c>
      <c r="I5" s="10"/>
      <c r="J5" s="3">
        <v>13</v>
      </c>
      <c r="K5" s="3">
        <v>0.31</v>
      </c>
      <c r="L5" s="1"/>
      <c r="M5" s="3">
        <v>16</v>
      </c>
      <c r="N5" s="3">
        <v>0.31</v>
      </c>
      <c r="O5" s="1"/>
      <c r="P5" s="3">
        <v>20</v>
      </c>
      <c r="Q5" s="3">
        <v>0.31</v>
      </c>
      <c r="R5" s="1"/>
      <c r="S5" s="3">
        <v>22</v>
      </c>
      <c r="T5" s="3">
        <v>0.31</v>
      </c>
    </row>
    <row r="6" spans="1:20" x14ac:dyDescent="0.35">
      <c r="A6" s="3">
        <v>3.9</v>
      </c>
      <c r="B6" s="3">
        <v>0.72</v>
      </c>
      <c r="C6">
        <f t="shared" si="0"/>
        <v>0.52</v>
      </c>
      <c r="D6" s="3">
        <v>-15</v>
      </c>
      <c r="E6" s="3">
        <v>0.51</v>
      </c>
      <c r="F6" s="10"/>
      <c r="G6" s="3">
        <v>-18</v>
      </c>
      <c r="H6" s="3">
        <v>0.5</v>
      </c>
      <c r="I6" s="10"/>
      <c r="J6" s="3">
        <v>-23</v>
      </c>
      <c r="K6" s="3">
        <v>0.51</v>
      </c>
      <c r="L6" s="1"/>
      <c r="M6" s="3">
        <v>-27</v>
      </c>
      <c r="N6" s="3">
        <v>0.51</v>
      </c>
      <c r="O6" s="1"/>
      <c r="P6" s="3">
        <v>-30</v>
      </c>
      <c r="Q6" s="3">
        <v>0.51</v>
      </c>
      <c r="R6" s="1"/>
      <c r="S6" s="3">
        <v>-34</v>
      </c>
      <c r="T6" s="3">
        <v>0.51</v>
      </c>
    </row>
    <row r="7" spans="1:20" x14ac:dyDescent="0.35">
      <c r="A7" s="3">
        <v>4.9000000000000004</v>
      </c>
      <c r="B7" s="3">
        <v>0.93</v>
      </c>
      <c r="C7">
        <f t="shared" si="0"/>
        <v>0.65333333333333332</v>
      </c>
      <c r="D7" s="3">
        <v>-36</v>
      </c>
      <c r="E7" s="3">
        <v>0.72</v>
      </c>
      <c r="F7" s="10"/>
      <c r="G7" s="3">
        <v>-46</v>
      </c>
      <c r="H7" s="3">
        <v>0.72</v>
      </c>
      <c r="I7" s="10"/>
      <c r="J7" s="3">
        <v>-60</v>
      </c>
      <c r="K7" s="3">
        <v>0.75</v>
      </c>
      <c r="L7" s="1"/>
      <c r="M7" s="3">
        <v>-66</v>
      </c>
      <c r="N7" s="3">
        <v>0.72</v>
      </c>
      <c r="O7" s="1"/>
      <c r="P7" s="3">
        <v>-79</v>
      </c>
      <c r="Q7" s="3">
        <v>0.73</v>
      </c>
      <c r="R7" s="1"/>
      <c r="S7" s="3">
        <v>-94</v>
      </c>
      <c r="T7" s="3">
        <v>0.74</v>
      </c>
    </row>
    <row r="8" spans="1:20" x14ac:dyDescent="0.35">
      <c r="A8" s="3">
        <v>5.7</v>
      </c>
      <c r="B8" s="3">
        <v>1.1399999999999999</v>
      </c>
      <c r="C8">
        <f t="shared" si="0"/>
        <v>0.76</v>
      </c>
      <c r="D8" s="3">
        <v>-52</v>
      </c>
      <c r="E8" s="3">
        <v>0.93</v>
      </c>
      <c r="F8" s="10"/>
      <c r="G8" s="3">
        <v>-68</v>
      </c>
      <c r="H8" s="3">
        <v>0.93</v>
      </c>
      <c r="I8" s="10"/>
      <c r="J8" s="3">
        <v>-83</v>
      </c>
      <c r="K8" s="3">
        <v>0.92</v>
      </c>
      <c r="L8" s="1"/>
      <c r="M8" s="3">
        <v>-102</v>
      </c>
      <c r="N8" s="3">
        <v>0.94</v>
      </c>
      <c r="O8" s="1"/>
      <c r="P8" s="3">
        <v>-120</v>
      </c>
      <c r="Q8" s="3">
        <v>0.94</v>
      </c>
      <c r="R8" s="1"/>
      <c r="S8" s="3">
        <v>-134</v>
      </c>
      <c r="T8" s="3">
        <v>0.93</v>
      </c>
    </row>
    <row r="9" spans="1:20" x14ac:dyDescent="0.35">
      <c r="A9" s="3">
        <v>6.1</v>
      </c>
      <c r="B9" s="3">
        <v>1.33</v>
      </c>
      <c r="C9">
        <f t="shared" si="0"/>
        <v>0.81333333333333324</v>
      </c>
      <c r="D9" s="3">
        <v>-64</v>
      </c>
      <c r="E9" s="3">
        <v>1.1399999999999999</v>
      </c>
      <c r="F9" s="10"/>
      <c r="G9" s="3">
        <v>-84</v>
      </c>
      <c r="H9" s="3">
        <v>1.1399999999999999</v>
      </c>
      <c r="I9" s="10"/>
      <c r="J9" s="3">
        <v>-105</v>
      </c>
      <c r="K9" s="3">
        <v>1.1399999999999999</v>
      </c>
      <c r="L9" s="1"/>
      <c r="M9" s="3">
        <v>-125</v>
      </c>
      <c r="N9" s="3">
        <v>1.1399999999999999</v>
      </c>
      <c r="O9" s="1"/>
      <c r="P9" s="3">
        <v>-147</v>
      </c>
      <c r="Q9" s="3">
        <v>1.1499999999999999</v>
      </c>
      <c r="R9" s="1"/>
      <c r="S9" s="3">
        <v>-166</v>
      </c>
      <c r="T9" s="3">
        <v>1.1399999999999999</v>
      </c>
    </row>
    <row r="10" spans="1:20" x14ac:dyDescent="0.35">
      <c r="A10" s="3">
        <v>6.5</v>
      </c>
      <c r="B10" s="3">
        <v>1.54</v>
      </c>
      <c r="C10">
        <f t="shared" si="0"/>
        <v>0.8666666666666667</v>
      </c>
      <c r="D10" s="3">
        <v>-71</v>
      </c>
      <c r="E10" s="3">
        <v>1.33</v>
      </c>
      <c r="F10" s="10"/>
      <c r="G10" s="3">
        <v>-94</v>
      </c>
      <c r="H10" s="3">
        <v>1.33</v>
      </c>
      <c r="I10" s="10"/>
      <c r="J10" s="3">
        <v>-118</v>
      </c>
      <c r="K10" s="3">
        <v>1.34</v>
      </c>
      <c r="L10" s="1"/>
      <c r="M10" s="3">
        <v>-140</v>
      </c>
      <c r="N10" s="3">
        <v>1.33</v>
      </c>
      <c r="O10" s="1"/>
      <c r="P10" s="3">
        <v>-162</v>
      </c>
      <c r="Q10" s="3">
        <v>1.33</v>
      </c>
      <c r="R10" s="1"/>
      <c r="S10" s="3">
        <v>-185</v>
      </c>
      <c r="T10" s="3">
        <v>1.33</v>
      </c>
    </row>
    <row r="11" spans="1:20" x14ac:dyDescent="0.35">
      <c r="A11" s="3">
        <v>6.7</v>
      </c>
      <c r="B11" s="3">
        <v>1.62</v>
      </c>
      <c r="C11">
        <f t="shared" si="0"/>
        <v>0.89333333333333342</v>
      </c>
      <c r="D11" s="3">
        <v>-77</v>
      </c>
      <c r="E11" s="3">
        <v>1.54</v>
      </c>
      <c r="F11" s="10"/>
      <c r="G11" s="3">
        <v>-102</v>
      </c>
      <c r="H11" s="3">
        <v>1.53</v>
      </c>
      <c r="I11" s="10"/>
      <c r="J11" s="3">
        <v>-128</v>
      </c>
      <c r="K11" s="3">
        <v>1.55</v>
      </c>
      <c r="L11" s="1"/>
      <c r="M11" s="3">
        <v>-151</v>
      </c>
      <c r="N11" s="3">
        <v>1.54</v>
      </c>
      <c r="O11" s="1"/>
      <c r="P11" s="3">
        <v>-176</v>
      </c>
      <c r="Q11" s="3">
        <v>1.55</v>
      </c>
      <c r="R11" s="1"/>
      <c r="S11" s="3">
        <v>-201</v>
      </c>
      <c r="T11" s="3">
        <v>1.57</v>
      </c>
    </row>
    <row r="12" spans="1:20" x14ac:dyDescent="0.35">
      <c r="A12" s="3"/>
      <c r="B12" s="3"/>
      <c r="C12" s="6"/>
      <c r="D12" s="4">
        <v>-79</v>
      </c>
      <c r="E12" s="7">
        <v>1.61</v>
      </c>
      <c r="F12" s="10"/>
      <c r="G12" s="4">
        <v>-104</v>
      </c>
      <c r="H12" s="4">
        <v>1.6</v>
      </c>
      <c r="I12" s="10"/>
      <c r="J12" s="4">
        <v>-129</v>
      </c>
      <c r="K12" s="4">
        <v>1.59</v>
      </c>
      <c r="L12" s="1"/>
      <c r="M12" s="4">
        <v>-153</v>
      </c>
      <c r="N12" s="4">
        <v>1.58</v>
      </c>
      <c r="O12" s="1"/>
      <c r="P12" s="4">
        <v>-178</v>
      </c>
      <c r="Q12" s="4">
        <v>1.57</v>
      </c>
      <c r="R12" s="1"/>
      <c r="S12" s="4"/>
      <c r="T12" s="4"/>
    </row>
    <row r="13" spans="1:20" x14ac:dyDescent="0.35">
      <c r="A13" s="3"/>
      <c r="B13" s="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35">
      <c r="A14" s="3"/>
      <c r="B14" s="3"/>
      <c r="D14" s="14" t="s">
        <v>10</v>
      </c>
      <c r="E14" s="15"/>
      <c r="F14" s="1"/>
      <c r="G14" s="13" t="s">
        <v>11</v>
      </c>
      <c r="H14" s="13"/>
      <c r="I14" s="11" t="s">
        <v>12</v>
      </c>
      <c r="J14" s="13" t="s">
        <v>13</v>
      </c>
      <c r="K14" s="13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35">
      <c r="A15" s="3"/>
      <c r="B15" s="3"/>
      <c r="D15" s="5" t="s">
        <v>3</v>
      </c>
      <c r="E15" s="5" t="s">
        <v>2</v>
      </c>
      <c r="F15" s="1"/>
      <c r="G15" s="5" t="s">
        <v>3</v>
      </c>
      <c r="H15" s="5" t="s">
        <v>2</v>
      </c>
      <c r="I15" s="10"/>
      <c r="J15" s="5" t="s">
        <v>3</v>
      </c>
      <c r="K15" s="5" t="s">
        <v>2</v>
      </c>
      <c r="L15" s="10"/>
      <c r="M15" s="12" t="s">
        <v>14</v>
      </c>
      <c r="N15" s="12" t="s">
        <v>15</v>
      </c>
      <c r="O15" s="10"/>
      <c r="P15" s="10"/>
      <c r="Q15" s="10"/>
      <c r="R15" s="10"/>
      <c r="S15" s="10"/>
      <c r="T15" s="10"/>
    </row>
    <row r="16" spans="1:20" x14ac:dyDescent="0.35">
      <c r="A16" s="3"/>
      <c r="B16" s="3"/>
      <c r="D16" s="2">
        <v>132</v>
      </c>
      <c r="E16" s="2">
        <v>0</v>
      </c>
      <c r="F16" s="1"/>
      <c r="G16" s="2">
        <v>147</v>
      </c>
      <c r="H16" s="2">
        <v>0</v>
      </c>
      <c r="I16" s="10"/>
      <c r="J16" s="2">
        <v>159</v>
      </c>
      <c r="K16" s="2">
        <v>0</v>
      </c>
      <c r="L16" s="10"/>
      <c r="M16" s="12">
        <v>2.476</v>
      </c>
      <c r="N16" s="12">
        <v>1</v>
      </c>
      <c r="O16" s="10"/>
      <c r="P16" s="10"/>
      <c r="Q16" s="10"/>
      <c r="R16" s="10"/>
      <c r="S16" s="10"/>
      <c r="T16" s="10"/>
    </row>
    <row r="17" spans="1:20" x14ac:dyDescent="0.35">
      <c r="A17" s="3"/>
      <c r="B17" s="3"/>
      <c r="D17" s="3">
        <v>100</v>
      </c>
      <c r="E17" s="3">
        <v>0.1</v>
      </c>
      <c r="F17" s="1"/>
      <c r="G17" s="3">
        <v>112</v>
      </c>
      <c r="H17" s="3">
        <v>0.1</v>
      </c>
      <c r="I17" s="10"/>
      <c r="J17" s="3">
        <v>195</v>
      </c>
      <c r="K17" s="3">
        <v>0.1</v>
      </c>
      <c r="L17" s="10"/>
      <c r="M17" s="1"/>
      <c r="N17" s="1"/>
      <c r="O17" s="10"/>
      <c r="P17" s="10"/>
      <c r="Q17" s="10"/>
      <c r="R17" s="10"/>
      <c r="S17" s="10"/>
      <c r="T17" s="10"/>
    </row>
    <row r="18" spans="1:20" x14ac:dyDescent="0.35">
      <c r="A18" s="3"/>
      <c r="B18" s="3"/>
      <c r="D18" s="3">
        <v>27</v>
      </c>
      <c r="E18" s="3">
        <v>0.31</v>
      </c>
      <c r="F18" s="1"/>
      <c r="G18" s="3">
        <v>31</v>
      </c>
      <c r="H18" s="3">
        <v>0.31</v>
      </c>
      <c r="I18" s="10"/>
      <c r="J18" s="3">
        <v>275</v>
      </c>
      <c r="K18" s="3">
        <v>0.3</v>
      </c>
      <c r="L18" s="10"/>
      <c r="M18" s="5" t="s">
        <v>16</v>
      </c>
      <c r="N18" s="5">
        <v>2.2000000000000002</v>
      </c>
      <c r="O18" s="10"/>
      <c r="P18" s="10"/>
      <c r="Q18" s="10"/>
      <c r="R18" s="10"/>
      <c r="S18" s="10"/>
      <c r="T18" s="10"/>
    </row>
    <row r="19" spans="1:20" x14ac:dyDescent="0.35">
      <c r="A19" s="3"/>
      <c r="B19" s="3"/>
      <c r="D19" s="3">
        <v>-38</v>
      </c>
      <c r="E19" s="3">
        <v>0.51</v>
      </c>
      <c r="F19" s="1"/>
      <c r="G19" s="3">
        <v>-41</v>
      </c>
      <c r="H19" s="3">
        <v>0.51</v>
      </c>
      <c r="I19" s="10"/>
      <c r="J19" s="3">
        <v>354</v>
      </c>
      <c r="K19" s="3">
        <v>0.51</v>
      </c>
      <c r="L19" s="10"/>
      <c r="M19" s="5" t="s">
        <v>17</v>
      </c>
      <c r="N19" s="5">
        <v>6</v>
      </c>
      <c r="O19" s="10"/>
      <c r="P19" s="10"/>
      <c r="Q19" s="10"/>
      <c r="R19" s="10"/>
      <c r="S19" s="10"/>
      <c r="T19" s="10"/>
    </row>
    <row r="20" spans="1:20" x14ac:dyDescent="0.35">
      <c r="A20" s="3"/>
      <c r="B20" s="3"/>
      <c r="D20" s="3">
        <v>-102</v>
      </c>
      <c r="E20" s="3">
        <v>0.73</v>
      </c>
      <c r="F20" s="1"/>
      <c r="G20" s="3">
        <v>-117</v>
      </c>
      <c r="H20" s="3">
        <v>0.74</v>
      </c>
      <c r="I20" s="10"/>
      <c r="J20" s="3">
        <v>432</v>
      </c>
      <c r="K20" s="3">
        <v>0.75</v>
      </c>
      <c r="L20" s="10"/>
      <c r="M20" s="12" t="s">
        <v>18</v>
      </c>
      <c r="N20" s="5">
        <v>7</v>
      </c>
      <c r="O20" s="10"/>
      <c r="P20" s="10"/>
      <c r="Q20" s="10"/>
      <c r="R20" s="10"/>
      <c r="S20" s="10"/>
      <c r="T20" s="10"/>
    </row>
    <row r="21" spans="1:20" x14ac:dyDescent="0.35">
      <c r="A21" s="3"/>
      <c r="B21" s="3"/>
      <c r="D21" s="3">
        <v>-151</v>
      </c>
      <c r="E21" s="3">
        <v>0.93</v>
      </c>
      <c r="F21" s="1"/>
      <c r="G21" s="3">
        <v>-167</v>
      </c>
      <c r="H21" s="3">
        <v>0.93</v>
      </c>
      <c r="I21" s="10"/>
      <c r="J21" s="3">
        <v>487</v>
      </c>
      <c r="K21" s="3">
        <v>0.94</v>
      </c>
      <c r="L21" s="10"/>
      <c r="M21" s="12" t="s">
        <v>19</v>
      </c>
      <c r="N21" s="12">
        <v>75</v>
      </c>
      <c r="O21" s="10"/>
      <c r="P21" s="10"/>
      <c r="Q21" s="10"/>
      <c r="R21" s="10"/>
      <c r="S21" s="10"/>
      <c r="T21" s="10"/>
    </row>
    <row r="22" spans="1:20" x14ac:dyDescent="0.35">
      <c r="A22" s="4"/>
      <c r="B22" s="4"/>
      <c r="D22" s="3">
        <v>-186</v>
      </c>
      <c r="E22" s="3">
        <v>1.1399999999999999</v>
      </c>
      <c r="F22" s="1"/>
      <c r="G22" s="3">
        <v>-205</v>
      </c>
      <c r="H22" s="3">
        <v>1.1399999999999999</v>
      </c>
      <c r="I22" s="10"/>
      <c r="J22" s="3">
        <v>529</v>
      </c>
      <c r="K22" s="3">
        <v>1.1399999999999999</v>
      </c>
      <c r="L22" s="10"/>
      <c r="M22" s="12" t="s">
        <v>20</v>
      </c>
      <c r="N22" s="12">
        <v>5</v>
      </c>
      <c r="O22" s="10"/>
      <c r="P22" s="10"/>
      <c r="Q22" s="10"/>
      <c r="R22" s="10"/>
      <c r="S22" s="10"/>
      <c r="T22" s="10"/>
    </row>
    <row r="23" spans="1:20" x14ac:dyDescent="0.35">
      <c r="A23" s="1"/>
      <c r="B23" s="1"/>
      <c r="D23" s="3">
        <v>-207</v>
      </c>
      <c r="E23" s="3">
        <v>1.33</v>
      </c>
      <c r="F23" s="1"/>
      <c r="G23" s="3">
        <v>-230</v>
      </c>
      <c r="H23" s="3">
        <v>1.34</v>
      </c>
      <c r="I23" s="10"/>
      <c r="J23" s="3">
        <v>556</v>
      </c>
      <c r="K23" s="3">
        <v>1.34</v>
      </c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35">
      <c r="A24" s="1"/>
      <c r="B24" s="1"/>
      <c r="D24" s="3">
        <v>-228</v>
      </c>
      <c r="E24" s="3">
        <v>1.57</v>
      </c>
      <c r="F24" s="1"/>
      <c r="G24" s="3">
        <v>-250</v>
      </c>
      <c r="H24" s="3">
        <v>1.56</v>
      </c>
      <c r="I24" s="10"/>
      <c r="J24" s="3">
        <v>578</v>
      </c>
      <c r="K24" s="3">
        <v>1.56</v>
      </c>
      <c r="L24" s="10"/>
      <c r="M24" s="10"/>
      <c r="N24" s="10"/>
      <c r="O24" s="10"/>
      <c r="P24" s="10"/>
      <c r="Q24" s="10"/>
      <c r="R24" s="10"/>
      <c r="S24" s="10"/>
      <c r="T24" s="10"/>
    </row>
    <row r="25" spans="1:20" x14ac:dyDescent="0.35">
      <c r="A25" s="1"/>
      <c r="B25" s="1"/>
      <c r="C25">
        <f>C3*1000</f>
        <v>80</v>
      </c>
      <c r="D25" s="3"/>
      <c r="E25" s="3"/>
      <c r="F25" s="1"/>
      <c r="G25" s="4"/>
      <c r="H25" s="4"/>
      <c r="I25" s="10"/>
      <c r="J25" s="4"/>
      <c r="K25" s="4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35">
      <c r="A26" s="1"/>
      <c r="B26" s="1"/>
      <c r="C26">
        <f t="shared" ref="C26:C36" si="1">C4*1000</f>
        <v>226.66666666666666</v>
      </c>
      <c r="D26" s="8"/>
      <c r="E26" s="8"/>
    </row>
    <row r="27" spans="1:20" x14ac:dyDescent="0.35">
      <c r="A27" s="1"/>
      <c r="B27" s="1"/>
      <c r="C27">
        <f t="shared" si="1"/>
        <v>373.33333333333331</v>
      </c>
    </row>
    <row r="28" spans="1:20" x14ac:dyDescent="0.35">
      <c r="C28">
        <f t="shared" si="1"/>
        <v>520</v>
      </c>
      <c r="D28">
        <f>(D4-41)*(-1)</f>
        <v>10</v>
      </c>
      <c r="E28">
        <f>$C3</f>
        <v>0.08</v>
      </c>
      <c r="G28">
        <f>(G4-57)*(-1)</f>
        <v>15</v>
      </c>
      <c r="H28">
        <f>$C3</f>
        <v>0.08</v>
      </c>
      <c r="J28">
        <f>(J4-71)*(-1)</f>
        <v>18</v>
      </c>
      <c r="K28">
        <f>$C3</f>
        <v>0.08</v>
      </c>
      <c r="M28">
        <f>(M4-86)*(-1)</f>
        <v>21</v>
      </c>
      <c r="N28">
        <f>$C3</f>
        <v>0.08</v>
      </c>
      <c r="P28">
        <f>(P4-101)*(-1)</f>
        <v>23</v>
      </c>
      <c r="Q28">
        <f t="shared" ref="Q28:Q36" si="2">$C3</f>
        <v>0.08</v>
      </c>
      <c r="S28">
        <f>(S4-117)*(-1)</f>
        <v>28</v>
      </c>
    </row>
    <row r="29" spans="1:20" x14ac:dyDescent="0.35">
      <c r="C29">
        <f t="shared" si="1"/>
        <v>653.33333333333337</v>
      </c>
      <c r="D29">
        <f t="shared" ref="D29:D36" si="3">(D5-41)*(-1)</f>
        <v>35</v>
      </c>
      <c r="E29">
        <f t="shared" ref="E29:E36" si="4">$C4</f>
        <v>0.22666666666666666</v>
      </c>
      <c r="G29">
        <f t="shared" ref="G29:G36" si="5">(G5-57)*(-1)</f>
        <v>49</v>
      </c>
      <c r="H29">
        <f t="shared" ref="H29:H36" si="6">$C4</f>
        <v>0.22666666666666666</v>
      </c>
      <c r="J29">
        <f t="shared" ref="J29:J36" si="7">(J5-71)*(-1)</f>
        <v>58</v>
      </c>
      <c r="K29">
        <f t="shared" ref="K29:K36" si="8">$C4</f>
        <v>0.22666666666666666</v>
      </c>
      <c r="M29">
        <f t="shared" ref="M29:M36" si="9">(M5-86)*(-1)</f>
        <v>70</v>
      </c>
      <c r="N29">
        <f t="shared" ref="N29:N36" si="10">$C4</f>
        <v>0.22666666666666666</v>
      </c>
      <c r="P29">
        <f t="shared" ref="P29:P36" si="11">(P5-101)*(-1)</f>
        <v>81</v>
      </c>
      <c r="Q29">
        <f t="shared" si="2"/>
        <v>0.22666666666666666</v>
      </c>
      <c r="S29">
        <f t="shared" ref="S29:S36" si="12">(S5-117)*(-1)</f>
        <v>95</v>
      </c>
      <c r="T29">
        <f t="shared" ref="T29:T36" si="13">$C4</f>
        <v>0.22666666666666666</v>
      </c>
    </row>
    <row r="30" spans="1:20" x14ac:dyDescent="0.35">
      <c r="C30">
        <f t="shared" si="1"/>
        <v>760</v>
      </c>
      <c r="D30">
        <f t="shared" si="3"/>
        <v>56</v>
      </c>
      <c r="E30">
        <f t="shared" si="4"/>
        <v>0.37333333333333329</v>
      </c>
      <c r="G30">
        <f t="shared" si="5"/>
        <v>75</v>
      </c>
      <c r="H30">
        <f t="shared" si="6"/>
        <v>0.37333333333333329</v>
      </c>
      <c r="J30">
        <f t="shared" si="7"/>
        <v>94</v>
      </c>
      <c r="K30">
        <f t="shared" si="8"/>
        <v>0.37333333333333329</v>
      </c>
      <c r="M30">
        <f t="shared" si="9"/>
        <v>113</v>
      </c>
      <c r="N30">
        <f t="shared" si="10"/>
        <v>0.37333333333333329</v>
      </c>
      <c r="P30">
        <f t="shared" si="11"/>
        <v>131</v>
      </c>
      <c r="Q30">
        <f t="shared" si="2"/>
        <v>0.37333333333333329</v>
      </c>
      <c r="S30">
        <f t="shared" si="12"/>
        <v>151</v>
      </c>
      <c r="T30">
        <f t="shared" si="13"/>
        <v>0.37333333333333329</v>
      </c>
    </row>
    <row r="31" spans="1:20" x14ac:dyDescent="0.35">
      <c r="C31">
        <f t="shared" si="1"/>
        <v>813.33333333333326</v>
      </c>
      <c r="D31">
        <f t="shared" si="3"/>
        <v>77</v>
      </c>
      <c r="E31">
        <f t="shared" si="4"/>
        <v>0.52</v>
      </c>
      <c r="G31">
        <f t="shared" si="5"/>
        <v>103</v>
      </c>
      <c r="H31">
        <f t="shared" si="6"/>
        <v>0.52</v>
      </c>
      <c r="J31">
        <f t="shared" si="7"/>
        <v>131</v>
      </c>
      <c r="K31">
        <f t="shared" si="8"/>
        <v>0.52</v>
      </c>
      <c r="M31">
        <f t="shared" si="9"/>
        <v>152</v>
      </c>
      <c r="N31">
        <f t="shared" si="10"/>
        <v>0.52</v>
      </c>
      <c r="P31">
        <f t="shared" si="11"/>
        <v>180</v>
      </c>
      <c r="Q31">
        <f t="shared" si="2"/>
        <v>0.52</v>
      </c>
      <c r="S31">
        <f t="shared" si="12"/>
        <v>211</v>
      </c>
      <c r="T31">
        <f t="shared" si="13"/>
        <v>0.52</v>
      </c>
    </row>
    <row r="32" spans="1:20" x14ac:dyDescent="0.35">
      <c r="C32">
        <f t="shared" si="1"/>
        <v>866.66666666666674</v>
      </c>
      <c r="D32">
        <f t="shared" si="3"/>
        <v>93</v>
      </c>
      <c r="E32">
        <f t="shared" si="4"/>
        <v>0.65333333333333332</v>
      </c>
      <c r="G32">
        <f t="shared" si="5"/>
        <v>125</v>
      </c>
      <c r="H32">
        <f t="shared" si="6"/>
        <v>0.65333333333333332</v>
      </c>
      <c r="J32">
        <f t="shared" si="7"/>
        <v>154</v>
      </c>
      <c r="K32">
        <f t="shared" si="8"/>
        <v>0.65333333333333332</v>
      </c>
      <c r="M32">
        <f t="shared" si="9"/>
        <v>188</v>
      </c>
      <c r="N32">
        <f t="shared" si="10"/>
        <v>0.65333333333333332</v>
      </c>
      <c r="P32">
        <f t="shared" si="11"/>
        <v>221</v>
      </c>
      <c r="Q32">
        <f t="shared" si="2"/>
        <v>0.65333333333333332</v>
      </c>
      <c r="S32">
        <f t="shared" si="12"/>
        <v>251</v>
      </c>
      <c r="T32">
        <f t="shared" si="13"/>
        <v>0.65333333333333332</v>
      </c>
    </row>
    <row r="33" spans="3:20" x14ac:dyDescent="0.35">
      <c r="C33">
        <f t="shared" si="1"/>
        <v>893.33333333333337</v>
      </c>
      <c r="D33">
        <f t="shared" si="3"/>
        <v>105</v>
      </c>
      <c r="E33">
        <f t="shared" si="4"/>
        <v>0.76</v>
      </c>
      <c r="G33">
        <f t="shared" si="5"/>
        <v>141</v>
      </c>
      <c r="H33">
        <f t="shared" si="6"/>
        <v>0.76</v>
      </c>
      <c r="J33">
        <f t="shared" si="7"/>
        <v>176</v>
      </c>
      <c r="K33">
        <f t="shared" si="8"/>
        <v>0.76</v>
      </c>
      <c r="M33">
        <f t="shared" si="9"/>
        <v>211</v>
      </c>
      <c r="N33">
        <f t="shared" si="10"/>
        <v>0.76</v>
      </c>
      <c r="P33">
        <f t="shared" si="11"/>
        <v>248</v>
      </c>
      <c r="Q33">
        <f t="shared" si="2"/>
        <v>0.76</v>
      </c>
      <c r="S33">
        <f t="shared" si="12"/>
        <v>283</v>
      </c>
      <c r="T33">
        <f t="shared" si="13"/>
        <v>0.76</v>
      </c>
    </row>
    <row r="34" spans="3:20" x14ac:dyDescent="0.35">
      <c r="C34">
        <f t="shared" si="1"/>
        <v>0</v>
      </c>
      <c r="D34">
        <f t="shared" si="3"/>
        <v>112</v>
      </c>
      <c r="E34">
        <f t="shared" si="4"/>
        <v>0.81333333333333324</v>
      </c>
      <c r="G34">
        <f t="shared" si="5"/>
        <v>151</v>
      </c>
      <c r="H34">
        <f t="shared" si="6"/>
        <v>0.81333333333333324</v>
      </c>
      <c r="J34">
        <f t="shared" si="7"/>
        <v>189</v>
      </c>
      <c r="K34">
        <f t="shared" si="8"/>
        <v>0.81333333333333324</v>
      </c>
      <c r="M34">
        <f t="shared" si="9"/>
        <v>226</v>
      </c>
      <c r="N34">
        <f t="shared" si="10"/>
        <v>0.81333333333333324</v>
      </c>
      <c r="P34">
        <f t="shared" si="11"/>
        <v>263</v>
      </c>
      <c r="Q34">
        <f t="shared" si="2"/>
        <v>0.81333333333333324</v>
      </c>
      <c r="S34">
        <f t="shared" si="12"/>
        <v>302</v>
      </c>
      <c r="T34">
        <f t="shared" si="13"/>
        <v>0.81333333333333324</v>
      </c>
    </row>
    <row r="35" spans="3:20" x14ac:dyDescent="0.35">
      <c r="C35">
        <f t="shared" si="1"/>
        <v>0</v>
      </c>
      <c r="D35">
        <f t="shared" si="3"/>
        <v>118</v>
      </c>
      <c r="E35">
        <f t="shared" si="4"/>
        <v>0.8666666666666667</v>
      </c>
      <c r="G35">
        <f t="shared" si="5"/>
        <v>159</v>
      </c>
      <c r="H35">
        <f t="shared" si="6"/>
        <v>0.8666666666666667</v>
      </c>
      <c r="J35">
        <f t="shared" si="7"/>
        <v>199</v>
      </c>
      <c r="K35">
        <f t="shared" si="8"/>
        <v>0.8666666666666667</v>
      </c>
      <c r="M35">
        <f t="shared" si="9"/>
        <v>237</v>
      </c>
      <c r="N35">
        <f t="shared" si="10"/>
        <v>0.8666666666666667</v>
      </c>
      <c r="P35">
        <f t="shared" si="11"/>
        <v>277</v>
      </c>
      <c r="Q35">
        <f t="shared" si="2"/>
        <v>0.8666666666666667</v>
      </c>
      <c r="S35">
        <f t="shared" si="12"/>
        <v>318</v>
      </c>
      <c r="T35">
        <f t="shared" si="13"/>
        <v>0.8666666666666667</v>
      </c>
    </row>
    <row r="36" spans="3:20" x14ac:dyDescent="0.35">
      <c r="C36">
        <f t="shared" si="1"/>
        <v>0</v>
      </c>
      <c r="D36">
        <f t="shared" si="3"/>
        <v>120</v>
      </c>
      <c r="E36">
        <f t="shared" si="4"/>
        <v>0.89333333333333342</v>
      </c>
      <c r="G36">
        <f t="shared" si="5"/>
        <v>161</v>
      </c>
      <c r="H36">
        <f t="shared" si="6"/>
        <v>0.89333333333333342</v>
      </c>
      <c r="J36">
        <f t="shared" si="7"/>
        <v>200</v>
      </c>
      <c r="K36">
        <f t="shared" si="8"/>
        <v>0.89333333333333342</v>
      </c>
      <c r="M36">
        <f t="shared" si="9"/>
        <v>239</v>
      </c>
      <c r="N36">
        <f t="shared" si="10"/>
        <v>0.89333333333333342</v>
      </c>
      <c r="P36">
        <f t="shared" si="11"/>
        <v>279</v>
      </c>
      <c r="Q36">
        <f t="shared" si="2"/>
        <v>0.89333333333333342</v>
      </c>
      <c r="S36">
        <f t="shared" si="12"/>
        <v>117</v>
      </c>
      <c r="T36">
        <f t="shared" si="13"/>
        <v>0.89333333333333342</v>
      </c>
    </row>
    <row r="40" spans="3:20" x14ac:dyDescent="0.35">
      <c r="D40">
        <f>(D17-132)*(-1)</f>
        <v>32</v>
      </c>
      <c r="E40">
        <f>$C3</f>
        <v>0.08</v>
      </c>
      <c r="G40">
        <f>(G17-147)*(-1)</f>
        <v>35</v>
      </c>
      <c r="H40">
        <f>$C3</f>
        <v>0.08</v>
      </c>
    </row>
    <row r="41" spans="3:20" x14ac:dyDescent="0.35">
      <c r="D41">
        <f t="shared" ref="D41:D47" si="14">(D18-132)*(-1)</f>
        <v>105</v>
      </c>
      <c r="E41">
        <f t="shared" ref="E41:E48" si="15">$C4</f>
        <v>0.22666666666666666</v>
      </c>
      <c r="G41">
        <f t="shared" ref="G41:G47" si="16">(G18-147)*(-1)</f>
        <v>116</v>
      </c>
      <c r="H41">
        <f t="shared" ref="H41:H47" si="17">$C4</f>
        <v>0.22666666666666666</v>
      </c>
    </row>
    <row r="42" spans="3:20" x14ac:dyDescent="0.35">
      <c r="D42">
        <f t="shared" si="14"/>
        <v>170</v>
      </c>
      <c r="E42">
        <f t="shared" si="15"/>
        <v>0.37333333333333329</v>
      </c>
      <c r="G42">
        <f t="shared" si="16"/>
        <v>188</v>
      </c>
      <c r="H42">
        <f t="shared" si="17"/>
        <v>0.37333333333333329</v>
      </c>
    </row>
    <row r="43" spans="3:20" x14ac:dyDescent="0.35">
      <c r="D43">
        <f t="shared" si="14"/>
        <v>234</v>
      </c>
      <c r="E43">
        <f t="shared" si="15"/>
        <v>0.52</v>
      </c>
      <c r="G43">
        <f t="shared" si="16"/>
        <v>264</v>
      </c>
      <c r="H43">
        <f t="shared" si="17"/>
        <v>0.52</v>
      </c>
    </row>
    <row r="44" spans="3:20" x14ac:dyDescent="0.35">
      <c r="D44">
        <f t="shared" si="14"/>
        <v>283</v>
      </c>
      <c r="E44">
        <f t="shared" si="15"/>
        <v>0.65333333333333332</v>
      </c>
      <c r="G44">
        <f t="shared" si="16"/>
        <v>314</v>
      </c>
      <c r="H44">
        <f t="shared" si="17"/>
        <v>0.65333333333333332</v>
      </c>
    </row>
    <row r="45" spans="3:20" x14ac:dyDescent="0.35">
      <c r="D45">
        <f t="shared" si="14"/>
        <v>318</v>
      </c>
      <c r="E45">
        <f t="shared" si="15"/>
        <v>0.76</v>
      </c>
      <c r="G45">
        <f t="shared" si="16"/>
        <v>352</v>
      </c>
      <c r="H45">
        <f t="shared" si="17"/>
        <v>0.76</v>
      </c>
    </row>
    <row r="46" spans="3:20" x14ac:dyDescent="0.35">
      <c r="D46">
        <f t="shared" si="14"/>
        <v>339</v>
      </c>
      <c r="E46">
        <f t="shared" si="15"/>
        <v>0.81333333333333324</v>
      </c>
      <c r="G46">
        <f t="shared" si="16"/>
        <v>377</v>
      </c>
      <c r="H46">
        <f t="shared" si="17"/>
        <v>0.81333333333333324</v>
      </c>
    </row>
    <row r="47" spans="3:20" x14ac:dyDescent="0.35">
      <c r="D47">
        <f t="shared" si="14"/>
        <v>360</v>
      </c>
      <c r="E47">
        <f t="shared" si="15"/>
        <v>0.8666666666666667</v>
      </c>
      <c r="G47">
        <f t="shared" si="16"/>
        <v>397</v>
      </c>
      <c r="H47">
        <f t="shared" si="17"/>
        <v>0.8666666666666667</v>
      </c>
    </row>
    <row r="48" spans="3:20" x14ac:dyDescent="0.35">
      <c r="E48">
        <f t="shared" si="15"/>
        <v>0.89333333333333342</v>
      </c>
    </row>
  </sheetData>
  <mergeCells count="10">
    <mergeCell ref="S1:T1"/>
    <mergeCell ref="D14:E14"/>
    <mergeCell ref="G14:H14"/>
    <mergeCell ref="J14:K14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2021-09-11T06:54:16Z</dcterms:created>
  <dcterms:modified xsi:type="dcterms:W3CDTF">2021-09-25T05:07:22Z</dcterms:modified>
</cp:coreProperties>
</file>