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umber of Cards per Player" sheetId="1" r:id="rId4"/>
    <sheet name="Card Frequencies" sheetId="2" r:id="rId5"/>
  </sheets>
</workbook>
</file>

<file path=xl/sharedStrings.xml><?xml version="1.0" encoding="utf-8"?>
<sst xmlns="http://schemas.openxmlformats.org/spreadsheetml/2006/main" uniqueCount="15">
  <si>
    <t>Hand Size</t>
  </si>
  <si>
    <t>Cards</t>
  </si>
  <si>
    <t>Number of Cards / Player</t>
  </si>
  <si>
    <t>#Hands / Game</t>
  </si>
  <si>
    <t>Instruction</t>
  </si>
  <si>
    <t>Cards / Player</t>
  </si>
  <si>
    <t>Group</t>
  </si>
  <si>
    <t>Repetition</t>
  </si>
  <si>
    <t>X</t>
  </si>
  <si>
    <t>Variable</t>
  </si>
  <si>
    <t>Hack</t>
  </si>
  <si>
    <t>Total Cards</t>
  </si>
  <si>
    <t>Card Type</t>
  </si>
  <si>
    <t>Total</t>
  </si>
  <si>
    <t>Total Probability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</si>
</sst>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sz val="11"/>
      <color indexed="10"/>
      <name val="Calibri"/>
    </font>
    <font>
      <sz val="11"/>
      <color indexed="1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3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center" vertical="bottom"/>
    </xf>
    <xf numFmtId="49" fontId="3" fillId="2" borderId="5" applyNumberFormat="1" applyFont="1" applyFill="1" applyBorder="1" applyAlignment="1" applyProtection="0">
      <alignment horizontal="center"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right" vertical="bottom"/>
    </xf>
    <xf numFmtId="0" fontId="3" borderId="1" applyNumberFormat="1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49" fontId="4" fillId="3" borderId="14" applyNumberFormat="1" applyFont="1" applyFill="1" applyBorder="1" applyAlignment="1" applyProtection="0">
      <alignment horizontal="right" vertical="bottom"/>
    </xf>
    <xf numFmtId="0" fontId="4" fillId="3" borderId="15" applyNumberFormat="1" applyFont="1" applyFill="1" applyBorder="1" applyAlignment="1" applyProtection="0">
      <alignment horizontal="center" vertical="bottom"/>
    </xf>
    <xf numFmtId="1" fontId="4" fillId="3" borderId="16" applyNumberFormat="1" applyFont="1" applyFill="1" applyBorder="1" applyAlignment="1" applyProtection="0">
      <alignment horizontal="center" vertical="bottom"/>
    </xf>
    <xf numFmtId="0" fontId="4" fillId="3" borderId="17" applyNumberFormat="0" applyFont="1" applyFill="1" applyBorder="1" applyAlignment="1" applyProtection="0">
      <alignment horizontal="right" vertical="bottom"/>
    </xf>
    <xf numFmtId="0" fontId="4" fillId="3" borderId="18" applyNumberFormat="1" applyFont="1" applyFill="1" applyBorder="1" applyAlignment="1" applyProtection="0">
      <alignment horizontal="center" vertical="bottom"/>
    </xf>
    <xf numFmtId="1" fontId="4" fillId="3" borderId="19" applyNumberFormat="1" applyFont="1" applyFill="1" applyBorder="1" applyAlignment="1" applyProtection="0">
      <alignment horizontal="center" vertical="bottom"/>
    </xf>
    <xf numFmtId="0" fontId="4" fillId="3" borderId="20" applyNumberFormat="0" applyFont="1" applyFill="1" applyBorder="1" applyAlignment="1" applyProtection="0">
      <alignment horizontal="right" vertical="bottom"/>
    </xf>
    <xf numFmtId="0" fontId="4" fillId="3" borderId="21" applyNumberFormat="1" applyFont="1" applyFill="1" applyBorder="1" applyAlignment="1" applyProtection="0">
      <alignment horizontal="center" vertical="bottom"/>
    </xf>
    <xf numFmtId="1" fontId="4" fillId="3" borderId="22" applyNumberFormat="1" applyFont="1" applyFill="1" applyBorder="1" applyAlignment="1" applyProtection="0">
      <alignment horizontal="center" vertical="bottom"/>
    </xf>
    <xf numFmtId="49" fontId="5" fillId="4" borderId="14" applyNumberFormat="1" applyFont="1" applyFill="1" applyBorder="1" applyAlignment="1" applyProtection="0">
      <alignment horizontal="right" vertical="bottom"/>
    </xf>
    <xf numFmtId="0" fontId="5" fillId="4" borderId="15" applyNumberFormat="1" applyFont="1" applyFill="1" applyBorder="1" applyAlignment="1" applyProtection="0">
      <alignment horizontal="center" vertical="bottom"/>
    </xf>
    <xf numFmtId="1" fontId="5" fillId="4" borderId="16" applyNumberFormat="1" applyFont="1" applyFill="1" applyBorder="1" applyAlignment="1" applyProtection="0">
      <alignment horizontal="center" vertical="bottom"/>
    </xf>
    <xf numFmtId="0" fontId="5" fillId="4" borderId="17" applyNumberFormat="0" applyFont="1" applyFill="1" applyBorder="1" applyAlignment="1" applyProtection="0">
      <alignment horizontal="right" vertical="bottom"/>
    </xf>
    <xf numFmtId="0" fontId="5" fillId="4" borderId="18" applyNumberFormat="1" applyFont="1" applyFill="1" applyBorder="1" applyAlignment="1" applyProtection="0">
      <alignment horizontal="center" vertical="bottom"/>
    </xf>
    <xf numFmtId="1" fontId="5" fillId="4" borderId="19" applyNumberFormat="1" applyFont="1" applyFill="1" applyBorder="1" applyAlignment="1" applyProtection="0">
      <alignment horizontal="center" vertical="bottom"/>
    </xf>
    <xf numFmtId="0" fontId="5" fillId="4" borderId="20" applyNumberFormat="0" applyFont="1" applyFill="1" applyBorder="1" applyAlignment="1" applyProtection="0">
      <alignment horizontal="right" vertical="bottom"/>
    </xf>
    <xf numFmtId="49" fontId="5" fillId="4" borderId="21" applyNumberFormat="1" applyFont="1" applyFill="1" applyBorder="1" applyAlignment="1" applyProtection="0">
      <alignment horizontal="center" vertical="bottom"/>
    </xf>
    <xf numFmtId="1" fontId="5" fillId="4" borderId="22" applyNumberFormat="1" applyFont="1" applyFill="1" applyBorder="1" applyAlignment="1" applyProtection="0">
      <alignment horizontal="center" vertical="bottom"/>
    </xf>
    <xf numFmtId="49" fontId="5" fillId="5" borderId="14" applyNumberFormat="1" applyFont="1" applyFill="1" applyBorder="1" applyAlignment="1" applyProtection="0">
      <alignment horizontal="right" vertical="bottom"/>
    </xf>
    <xf numFmtId="0" fontId="5" fillId="5" borderId="15" applyNumberFormat="1" applyFont="1" applyFill="1" applyBorder="1" applyAlignment="1" applyProtection="0">
      <alignment horizontal="center" vertical="bottom"/>
    </xf>
    <xf numFmtId="1" fontId="5" fillId="5" borderId="16" applyNumberFormat="1" applyFont="1" applyFill="1" applyBorder="1" applyAlignment="1" applyProtection="0">
      <alignment horizontal="center" vertical="bottom"/>
    </xf>
    <xf numFmtId="0" fontId="5" fillId="5" borderId="17" applyNumberFormat="0" applyFont="1" applyFill="1" applyBorder="1" applyAlignment="1" applyProtection="0">
      <alignment horizontal="right" vertical="bottom"/>
    </xf>
    <xf numFmtId="0" fontId="5" fillId="5" borderId="18" applyNumberFormat="1" applyFont="1" applyFill="1" applyBorder="1" applyAlignment="1" applyProtection="0">
      <alignment horizontal="center" vertical="bottom"/>
    </xf>
    <xf numFmtId="1" fontId="5" fillId="5" borderId="19" applyNumberFormat="1" applyFont="1" applyFill="1" applyBorder="1" applyAlignment="1" applyProtection="0">
      <alignment horizontal="center" vertical="bottom"/>
    </xf>
    <xf numFmtId="0" fontId="5" fillId="5" borderId="20" applyNumberFormat="0" applyFont="1" applyFill="1" applyBorder="1" applyAlignment="1" applyProtection="0">
      <alignment horizontal="right" vertical="bottom"/>
    </xf>
    <xf numFmtId="0" fontId="5" fillId="5" borderId="21" applyNumberFormat="1" applyFont="1" applyFill="1" applyBorder="1" applyAlignment="1" applyProtection="0">
      <alignment horizontal="center" vertical="bottom"/>
    </xf>
    <xf numFmtId="1" fontId="5" fillId="5" borderId="22" applyNumberFormat="1" applyFont="1" applyFill="1" applyBorder="1" applyAlignment="1" applyProtection="0">
      <alignment horizontal="center" vertical="bottom"/>
    </xf>
    <xf numFmtId="49" fontId="6" fillId="6" borderId="23" applyNumberFormat="1" applyFont="1" applyFill="1" applyBorder="1" applyAlignment="1" applyProtection="0">
      <alignment horizontal="right" vertical="bottom"/>
    </xf>
    <xf numFmtId="0" fontId="6" fillId="6" borderId="24" applyNumberFormat="0" applyFont="1" applyFill="1" applyBorder="1" applyAlignment="1" applyProtection="0">
      <alignment horizontal="center" vertical="bottom"/>
    </xf>
    <xf numFmtId="1" fontId="6" fillId="6" borderId="25" applyNumberFormat="1" applyFont="1" applyFill="1" applyBorder="1" applyAlignment="1" applyProtection="0">
      <alignment horizontal="center" vertical="bottom"/>
    </xf>
    <xf numFmtId="49" fontId="3" fillId="2" borderId="26" applyNumberFormat="1" applyFont="1" applyFill="1" applyBorder="1" applyAlignment="1" applyProtection="0">
      <alignment horizontal="center" vertical="bottom"/>
    </xf>
    <xf numFmtId="0" fontId="3" fillId="2" borderId="26" applyNumberFormat="0" applyFont="1" applyFill="1" applyBorder="1" applyAlignment="1" applyProtection="0">
      <alignment horizontal="center" vertical="bottom"/>
    </xf>
    <xf numFmtId="1" fontId="3" fillId="2" borderId="26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horizontal="center" vertical="bottom"/>
    </xf>
    <xf numFmtId="0" fontId="0" fillId="2" borderId="28" applyNumberFormat="0" applyFont="1" applyFill="1" applyBorder="1" applyAlignment="1" applyProtection="0">
      <alignment horizontal="center" vertical="bottom"/>
    </xf>
    <xf numFmtId="49" fontId="0" borderId="27" applyNumberFormat="1" applyFont="1" applyFill="0" applyBorder="1" applyAlignment="1" applyProtection="0">
      <alignment horizontal="center" vertical="bottom"/>
    </xf>
    <xf numFmtId="0" fontId="0" borderId="28" applyNumberFormat="0" applyFont="1" applyFill="0" applyBorder="1" applyAlignment="1" applyProtection="0">
      <alignment horizontal="center" vertical="bottom"/>
    </xf>
    <xf numFmtId="49" fontId="0" borderId="29" applyNumberFormat="1" applyFont="1" applyFill="0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9" fontId="0" fillId="2" borderId="11" applyNumberFormat="1" applyFont="1" applyFill="1" applyBorder="1" applyAlignment="1" applyProtection="0">
      <alignment horizontal="center" vertical="bottom"/>
    </xf>
    <xf numFmtId="9" fontId="0" fillId="2" borderId="12" applyNumberFormat="1" applyFont="1" applyFill="1" applyBorder="1" applyAlignment="1" applyProtection="0">
      <alignment horizontal="center" vertical="bottom"/>
    </xf>
    <xf numFmtId="9" fontId="0" borderId="11" applyNumberFormat="1" applyFont="1" applyFill="0" applyBorder="1" applyAlignment="1" applyProtection="0">
      <alignment horizontal="center" vertical="bottom"/>
    </xf>
    <xf numFmtId="9" fontId="0" borderId="12" applyNumberFormat="1" applyFont="1" applyFill="0" applyBorder="1" applyAlignment="1" applyProtection="0">
      <alignment horizontal="center" vertical="bottom"/>
    </xf>
    <xf numFmtId="9" fontId="0" borderId="13" applyNumberFormat="1" applyFont="1" applyFill="0" applyBorder="1" applyAlignment="1" applyProtection="0">
      <alignment horizontal="center" vertical="bottom"/>
    </xf>
    <xf numFmtId="9" fontId="0" fillId="2" borderId="9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horizontal="center" vertical="bottom"/>
    </xf>
    <xf numFmtId="9" fontId="0" fillId="2" borderId="7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fillId="2" borderId="9" applyNumberFormat="1" applyFont="1" applyFill="1" applyBorder="1" applyAlignment="1" applyProtection="0">
      <alignment horizontal="center" vertical="bottom"/>
    </xf>
    <xf numFmtId="9" fontId="0" fillId="2" borderId="2" applyNumberFormat="1" applyFont="1" applyFill="1" applyBorder="1" applyAlignment="1" applyProtection="0">
      <alignment horizontal="center" vertical="bottom"/>
    </xf>
    <xf numFmtId="10" fontId="0" fillId="2" borderId="2" applyNumberFormat="1" applyFont="1" applyFill="1" applyBorder="1" applyAlignment="1" applyProtection="0">
      <alignment horizontal="center" vertical="bottom"/>
    </xf>
    <xf numFmtId="0" fontId="0" borderId="9" applyNumberFormat="1" applyFont="1" applyFill="0" applyBorder="1" applyAlignment="1" applyProtection="0">
      <alignment horizontal="center" vertical="bottom"/>
    </xf>
    <xf numFmtId="10" fontId="0" borderId="2" applyNumberFormat="1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horizontal="center" vertical="bottom"/>
    </xf>
    <xf numFmtId="9" fontId="0" fillId="2" borderId="31" applyNumberFormat="1" applyFont="1" applyFill="1" applyBorder="1" applyAlignment="1" applyProtection="0">
      <alignment horizontal="center" vertical="bottom"/>
    </xf>
    <xf numFmtId="9" fontId="0" fillId="2" borderId="30" applyNumberFormat="1" applyFont="1" applyFill="1" applyBorder="1" applyAlignment="1" applyProtection="0">
      <alignment horizontal="center" vertical="bottom"/>
    </xf>
    <xf numFmtId="9" fontId="0" borderId="30" applyNumberFormat="1" applyFont="1" applyFill="0" applyBorder="1" applyAlignment="1" applyProtection="0">
      <alignment horizontal="center" vertical="bottom"/>
    </xf>
    <xf numFmtId="9" fontId="0" borderId="31" applyNumberFormat="1" applyFont="1" applyFill="0" applyBorder="1" applyAlignment="1" applyProtection="0">
      <alignment horizontal="center" vertical="bottom"/>
    </xf>
    <xf numFmtId="9" fontId="0" borderId="25" applyNumberFormat="1" applyFont="1" applyFill="0" applyBorder="1" applyAlignment="1" applyProtection="0">
      <alignment horizontal="center" vertical="bottom"/>
    </xf>
    <xf numFmtId="0" fontId="0" fillId="2" borderId="26" applyNumberFormat="0" applyFont="1" applyFill="1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6100"/>
      <rgbColor rgb="ffc6efce"/>
      <rgbColor rgb="ffed7d31"/>
      <rgbColor rgb="ff4472c4"/>
      <rgbColor rgb="ff9c0006"/>
      <rgbColor rgb="ffffc7c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8.83333" defaultRowHeight="15" customHeight="1" outlineLevelRow="0" outlineLevelCol="0"/>
  <cols>
    <col min="1" max="1" width="15.5" style="1" customWidth="1"/>
    <col min="2" max="2" width="8.85156" style="1" customWidth="1"/>
    <col min="3" max="3" width="14.5" style="1" customWidth="1"/>
    <col min="4" max="4" width="12.8516" style="1" customWidth="1"/>
    <col min="5" max="5" width="9.17188" style="1" customWidth="1"/>
    <col min="6" max="6" width="23.5" style="1" customWidth="1"/>
    <col min="7" max="256" width="8.85156" style="1" customWidth="1"/>
  </cols>
  <sheetData>
    <row r="1" ht="15.75" customHeight="1">
      <c r="A1" t="s" s="2">
        <v>0</v>
      </c>
      <c r="B1" s="3">
        <v>5</v>
      </c>
      <c r="C1" s="4"/>
      <c r="D1" t="s" s="5">
        <v>1</v>
      </c>
      <c r="E1" s="6"/>
      <c r="F1" t="s" s="7">
        <v>2</v>
      </c>
    </row>
    <row r="2" ht="15.75" customHeight="1">
      <c r="A2" t="s" s="2">
        <v>3</v>
      </c>
      <c r="B2" s="3">
        <v>10</v>
      </c>
      <c r="C2" s="4"/>
      <c r="D2" t="s" s="8">
        <v>4</v>
      </c>
      <c r="E2" s="9">
        <v>1</v>
      </c>
      <c r="F2" s="10">
        <f>$B$3*'Card Frequencies'!C3</f>
        <v>6.666666666666667</v>
      </c>
    </row>
    <row r="3" ht="15" customHeight="1">
      <c r="A3" t="s" s="11">
        <v>5</v>
      </c>
      <c r="B3" s="12">
        <f>B1*B2</f>
        <v>50</v>
      </c>
      <c r="C3" s="4"/>
      <c r="D3" s="13"/>
      <c r="E3" s="14">
        <v>2</v>
      </c>
      <c r="F3" s="15">
        <f>$B$3*'Card Frequencies'!C4</f>
        <v>6.666666666666667</v>
      </c>
    </row>
    <row r="4" ht="15" customHeight="1">
      <c r="A4" s="16"/>
      <c r="B4" s="16"/>
      <c r="C4" s="4"/>
      <c r="D4" s="13"/>
      <c r="E4" s="14">
        <v>3</v>
      </c>
      <c r="F4" s="15">
        <f>$B$3*'Card Frequencies'!C5</f>
        <v>6.666666666666667</v>
      </c>
    </row>
    <row r="5" ht="15" customHeight="1">
      <c r="A5" s="16"/>
      <c r="B5" s="16"/>
      <c r="C5" s="4"/>
      <c r="D5" s="17"/>
      <c r="E5" s="18">
        <v>4</v>
      </c>
      <c r="F5" s="19">
        <f>$B$3*'Card Frequencies'!C6</f>
        <v>0</v>
      </c>
    </row>
    <row r="6" ht="15" customHeight="1">
      <c r="A6" s="16"/>
      <c r="B6" s="16"/>
      <c r="C6" s="4"/>
      <c r="D6" t="s" s="20">
        <v>6</v>
      </c>
      <c r="E6" s="21">
        <v>2</v>
      </c>
      <c r="F6" s="22">
        <f>$B$3*'Card Frequencies'!E4</f>
        <v>1.111111111111111</v>
      </c>
    </row>
    <row r="7" ht="15" customHeight="1">
      <c r="A7" s="16"/>
      <c r="B7" s="16"/>
      <c r="C7" s="4"/>
      <c r="D7" s="23"/>
      <c r="E7" s="24">
        <v>3</v>
      </c>
      <c r="F7" s="25">
        <f>$B$3*'Card Frequencies'!E5</f>
        <v>2.222222222222222</v>
      </c>
    </row>
    <row r="8" ht="15" customHeight="1">
      <c r="A8" s="16"/>
      <c r="B8" s="16"/>
      <c r="C8" s="4"/>
      <c r="D8" s="23"/>
      <c r="E8" s="24">
        <v>4</v>
      </c>
      <c r="F8" s="25">
        <f>$B$3*'Card Frequencies'!E6</f>
        <v>3.333333333333333</v>
      </c>
    </row>
    <row r="9" ht="15" customHeight="1">
      <c r="A9" s="16"/>
      <c r="B9" s="16"/>
      <c r="C9" s="4"/>
      <c r="D9" s="23"/>
      <c r="E9" s="24">
        <v>5</v>
      </c>
      <c r="F9" s="25">
        <f>$B$3*'Card Frequencies'!E7</f>
        <v>2.222222222222222</v>
      </c>
    </row>
    <row r="10" ht="15" customHeight="1">
      <c r="A10" s="16"/>
      <c r="B10" s="16"/>
      <c r="C10" s="4"/>
      <c r="D10" s="23"/>
      <c r="E10" s="24">
        <v>6</v>
      </c>
      <c r="F10" s="25">
        <f>$B$3*'Card Frequencies'!E8</f>
        <v>1.111111111111111</v>
      </c>
    </row>
    <row r="11" ht="15" customHeight="1">
      <c r="A11" s="16"/>
      <c r="B11" s="16"/>
      <c r="C11" s="4"/>
      <c r="D11" s="23"/>
      <c r="E11" s="24">
        <v>7</v>
      </c>
      <c r="F11" s="25">
        <f>$B$3*'Card Frequencies'!E9</f>
        <v>0</v>
      </c>
    </row>
    <row r="12" ht="15" customHeight="1">
      <c r="A12" s="16"/>
      <c r="B12" s="16"/>
      <c r="C12" s="4"/>
      <c r="D12" s="26"/>
      <c r="E12" s="27">
        <v>8</v>
      </c>
      <c r="F12" s="28">
        <f>$B$3*'Card Frequencies'!E10</f>
        <v>0</v>
      </c>
    </row>
    <row r="13" ht="15" customHeight="1">
      <c r="A13" s="16"/>
      <c r="B13" s="16"/>
      <c r="C13" s="4"/>
      <c r="D13" t="s" s="29">
        <v>7</v>
      </c>
      <c r="E13" s="30">
        <v>2</v>
      </c>
      <c r="F13" s="31">
        <f>$B$3*'Card Frequencies'!G4</f>
        <v>4.166666666666666</v>
      </c>
    </row>
    <row r="14" ht="15" customHeight="1">
      <c r="A14" s="16"/>
      <c r="B14" s="16"/>
      <c r="C14" s="4"/>
      <c r="D14" s="32"/>
      <c r="E14" s="33">
        <v>3</v>
      </c>
      <c r="F14" s="34">
        <f>$B$3*'Card Frequencies'!G5</f>
        <v>4.166666666666666</v>
      </c>
    </row>
    <row r="15" ht="15" customHeight="1">
      <c r="A15" s="16"/>
      <c r="B15" s="16"/>
      <c r="C15" s="4"/>
      <c r="D15" s="32"/>
      <c r="E15" s="33">
        <v>4</v>
      </c>
      <c r="F15" s="34">
        <f>$B$3*'Card Frequencies'!G6</f>
        <v>0</v>
      </c>
    </row>
    <row r="16" ht="15" customHeight="1">
      <c r="A16" s="16"/>
      <c r="B16" s="16"/>
      <c r="C16" s="4"/>
      <c r="D16" s="35"/>
      <c r="E16" t="s" s="36">
        <v>8</v>
      </c>
      <c r="F16" s="37">
        <v>5</v>
      </c>
    </row>
    <row r="17" ht="15" customHeight="1">
      <c r="A17" s="16"/>
      <c r="B17" s="16"/>
      <c r="C17" s="4"/>
      <c r="D17" t="s" s="38">
        <v>9</v>
      </c>
      <c r="E17" s="39">
        <v>3</v>
      </c>
      <c r="F17" s="40">
        <v>4</v>
      </c>
    </row>
    <row r="18" ht="15" customHeight="1">
      <c r="A18" s="16"/>
      <c r="B18" s="16"/>
      <c r="C18" s="4"/>
      <c r="D18" s="41"/>
      <c r="E18" s="42">
        <v>4</v>
      </c>
      <c r="F18" s="43">
        <v>3</v>
      </c>
    </row>
    <row r="19" ht="15" customHeight="1">
      <c r="A19" s="16"/>
      <c r="B19" s="16"/>
      <c r="C19" s="4"/>
      <c r="D19" s="41"/>
      <c r="E19" s="42">
        <v>5</v>
      </c>
      <c r="F19" s="43">
        <v>2</v>
      </c>
    </row>
    <row r="20" ht="15" customHeight="1">
      <c r="A20" s="16"/>
      <c r="B20" s="16"/>
      <c r="C20" s="4"/>
      <c r="D20" s="44"/>
      <c r="E20" s="45">
        <v>6</v>
      </c>
      <c r="F20" s="46">
        <v>1</v>
      </c>
    </row>
    <row r="21" ht="15.75" customHeight="1">
      <c r="A21" s="16"/>
      <c r="B21" s="16"/>
      <c r="C21" s="4"/>
      <c r="D21" t="s" s="47">
        <v>10</v>
      </c>
      <c r="E21" s="48"/>
      <c r="F21" s="49">
        <f>B3*'Card Frequencies'!J11</f>
        <v>2.5</v>
      </c>
    </row>
    <row r="22" ht="15.5" customHeight="1">
      <c r="A22" s="16"/>
      <c r="B22" s="16"/>
      <c r="C22" s="16"/>
      <c r="D22" t="s" s="50">
        <v>11</v>
      </c>
      <c r="E22" s="51"/>
      <c r="F22" s="52">
        <f>SUM(F2:F21)</f>
        <v>55.83333333333333</v>
      </c>
    </row>
  </sheetData>
  <mergeCells count="1">
    <mergeCell ref="D22:E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5" customHeight="1" outlineLevelRow="0" outlineLevelCol="0"/>
  <cols>
    <col min="1" max="1" width="15.6719" style="53" customWidth="1"/>
    <col min="2" max="2" width="15.6719" style="53" customWidth="1"/>
    <col min="3" max="3" width="10.5" style="53" customWidth="1"/>
    <col min="4" max="4" width="10.5" style="53" customWidth="1"/>
    <col min="5" max="5" width="9.17188" style="53" customWidth="1"/>
    <col min="6" max="6" width="8.85156" style="53" customWidth="1"/>
    <col min="7" max="7" width="8.85156" style="53" customWidth="1"/>
    <col min="8" max="8" width="8.85156" style="53" customWidth="1"/>
    <col min="9" max="9" width="8.85156" style="53" customWidth="1"/>
    <col min="10" max="10" width="8.85156" style="53" customWidth="1"/>
    <col min="11" max="11" width="9.17188" style="53" customWidth="1"/>
    <col min="12" max="256" width="8.85156" style="53" customWidth="1"/>
  </cols>
  <sheetData>
    <row r="1" ht="15.5" customHeight="1">
      <c r="A1" t="s" s="54">
        <v>12</v>
      </c>
      <c r="B1" t="s" s="55">
        <v>4</v>
      </c>
      <c r="C1" s="56"/>
      <c r="D1" t="s" s="55">
        <v>6</v>
      </c>
      <c r="E1" s="56"/>
      <c r="F1" t="s" s="57">
        <v>7</v>
      </c>
      <c r="G1" s="58"/>
      <c r="H1" t="s" s="57">
        <v>9</v>
      </c>
      <c r="I1" s="58"/>
      <c r="J1" t="s" s="59">
        <v>10</v>
      </c>
      <c r="K1" t="s" s="60">
        <v>13</v>
      </c>
    </row>
    <row r="2" ht="15.75" customHeight="1">
      <c r="A2" t="s" s="54">
        <v>14</v>
      </c>
      <c r="B2" s="61">
        <v>0.4</v>
      </c>
      <c r="C2" s="62"/>
      <c r="D2" s="61">
        <v>0.2</v>
      </c>
      <c r="E2" s="62"/>
      <c r="F2" s="63">
        <v>0.25</v>
      </c>
      <c r="G2" s="64"/>
      <c r="H2" s="63">
        <v>0.1</v>
      </c>
      <c r="I2" s="64"/>
      <c r="J2" s="65">
        <v>0.05</v>
      </c>
      <c r="K2" s="66">
        <f>SUM(B2:J2)</f>
        <v>1</v>
      </c>
    </row>
    <row r="3" ht="15.75" customHeight="1">
      <c r="A3" s="4"/>
      <c r="B3" s="67">
        <v>1</v>
      </c>
      <c r="C3" s="68">
        <f>$B$2/COUNT($B$3:$B6)</f>
        <v>0.1333333333333333</v>
      </c>
      <c r="D3" s="69"/>
      <c r="E3" s="70"/>
      <c r="F3" s="71"/>
      <c r="G3" s="72"/>
      <c r="H3" s="71"/>
      <c r="I3" s="72"/>
      <c r="J3" s="73"/>
      <c r="K3" s="13"/>
    </row>
    <row r="4" ht="15" customHeight="1">
      <c r="A4" s="4"/>
      <c r="B4" s="74">
        <v>2</v>
      </c>
      <c r="C4" s="75">
        <f>$B$2/COUNT($B$3:$B7)</f>
        <v>0.1333333333333333</v>
      </c>
      <c r="D4" s="74">
        <v>2</v>
      </c>
      <c r="E4" s="76">
        <f>$D$2/9</f>
        <v>0.02222222222222222</v>
      </c>
      <c r="F4" s="77">
        <v>2</v>
      </c>
      <c r="G4" s="78">
        <f>$F$2/(COUNT(F1:F19))</f>
        <v>0.08333333333333333</v>
      </c>
      <c r="H4" s="77">
        <v>2</v>
      </c>
      <c r="I4" s="78">
        <f t="shared" si="5" ref="I4:I5">$H$2*0.4</f>
        <v>0.04000000000000001</v>
      </c>
      <c r="J4" s="79"/>
      <c r="K4" s="13"/>
    </row>
    <row r="5" ht="15" customHeight="1">
      <c r="A5" s="4"/>
      <c r="B5" s="74">
        <v>3</v>
      </c>
      <c r="C5" s="75">
        <f>$B$2/COUNT($B$3:$B8)</f>
        <v>0.1333333333333333</v>
      </c>
      <c r="D5" s="74">
        <v>3</v>
      </c>
      <c r="E5" s="76">
        <f t="shared" si="7" ref="E5:E7">$D$2/9*2</f>
        <v>0.04444444444444445</v>
      </c>
      <c r="F5" s="77">
        <v>3</v>
      </c>
      <c r="G5" s="78">
        <f>$F$2/(COUNT(F1:F19))</f>
        <v>0.08333333333333333</v>
      </c>
      <c r="H5" s="77">
        <v>3</v>
      </c>
      <c r="I5" s="78">
        <f t="shared" si="5"/>
        <v>0.04000000000000001</v>
      </c>
      <c r="J5" s="79"/>
      <c r="K5" s="13"/>
    </row>
    <row r="6" ht="15" customHeight="1">
      <c r="A6" s="4"/>
      <c r="B6" s="80"/>
      <c r="C6" s="75"/>
      <c r="D6" s="74">
        <v>4</v>
      </c>
      <c r="E6" s="76">
        <f>$D$2/9*3</f>
        <v>0.06666666666666667</v>
      </c>
      <c r="F6" s="81"/>
      <c r="G6" s="78"/>
      <c r="H6" s="77">
        <v>4</v>
      </c>
      <c r="I6" s="78">
        <f>$H$2*0.2</f>
        <v>0.02</v>
      </c>
      <c r="J6" s="79"/>
      <c r="K6" s="13"/>
    </row>
    <row r="7" ht="15" customHeight="1">
      <c r="A7" s="4"/>
      <c r="B7" s="80"/>
      <c r="C7" s="82"/>
      <c r="D7" s="74">
        <v>5</v>
      </c>
      <c r="E7" s="76">
        <f t="shared" si="7"/>
        <v>0.04444444444444445</v>
      </c>
      <c r="F7" t="s" s="83">
        <v>8</v>
      </c>
      <c r="G7" s="78">
        <f>$F$2/(COUNT(F1:F19))</f>
        <v>0.08333333333333333</v>
      </c>
      <c r="H7" s="81"/>
      <c r="I7" s="84"/>
      <c r="J7" s="79"/>
      <c r="K7" s="13"/>
    </row>
    <row r="8" ht="15" customHeight="1">
      <c r="A8" s="4"/>
      <c r="B8" s="80"/>
      <c r="C8" s="82"/>
      <c r="D8" s="74">
        <v>6</v>
      </c>
      <c r="E8" s="76">
        <f>$D$2/9*1</f>
        <v>0.02222222222222222</v>
      </c>
      <c r="F8" s="81"/>
      <c r="G8" s="84"/>
      <c r="H8" s="81"/>
      <c r="I8" s="84"/>
      <c r="J8" s="79"/>
      <c r="K8" s="13"/>
    </row>
    <row r="9" ht="15" customHeight="1">
      <c r="A9" s="4"/>
      <c r="B9" s="80"/>
      <c r="C9" s="82"/>
      <c r="D9" s="80"/>
      <c r="E9" s="76"/>
      <c r="F9" s="81"/>
      <c r="G9" s="84"/>
      <c r="H9" s="81"/>
      <c r="I9" s="84"/>
      <c r="J9" s="79"/>
      <c r="K9" s="13"/>
    </row>
    <row r="10" ht="15.75" customHeight="1">
      <c r="A10" s="4"/>
      <c r="B10" s="85"/>
      <c r="C10" s="86"/>
      <c r="D10" s="85"/>
      <c r="E10" s="87"/>
      <c r="F10" s="88"/>
      <c r="G10" s="89"/>
      <c r="H10" s="88"/>
      <c r="I10" s="89"/>
      <c r="J10" s="90"/>
      <c r="K10" s="13"/>
    </row>
    <row r="11" ht="16.5" customHeight="1">
      <c r="A11" s="4"/>
      <c r="B11" s="91"/>
      <c r="C11" s="92">
        <f>SUM(C3:C10)</f>
        <v>0.4</v>
      </c>
      <c r="D11" s="93"/>
      <c r="E11" s="92">
        <f>SUM(E3:E10)</f>
        <v>0.2</v>
      </c>
      <c r="F11" s="94"/>
      <c r="G11" s="95">
        <f>SUM(G3:G10)</f>
        <v>0.25</v>
      </c>
      <c r="H11" s="94"/>
      <c r="I11" s="95">
        <f>SUM(I3:I10)</f>
        <v>0.1</v>
      </c>
      <c r="J11" s="96">
        <v>0.05</v>
      </c>
      <c r="K11" s="66">
        <f>SUM(C11:J11)</f>
        <v>1</v>
      </c>
    </row>
    <row r="12" ht="15.5" customHeight="1">
      <c r="A12" s="16"/>
      <c r="B12" s="97"/>
      <c r="C12" s="97"/>
      <c r="D12" s="97"/>
      <c r="E12" s="97"/>
      <c r="F12" s="98"/>
      <c r="G12" s="98"/>
      <c r="H12" s="98"/>
      <c r="I12" s="98"/>
      <c r="J12" s="98"/>
      <c r="K12" s="99"/>
    </row>
    <row r="13" ht="15" customHeight="1">
      <c r="A13" s="16"/>
      <c r="B13" s="99"/>
      <c r="C13" s="99"/>
      <c r="D13" s="99"/>
      <c r="E13" s="99"/>
      <c r="F13" s="16"/>
      <c r="G13" s="16"/>
      <c r="H13" s="16"/>
      <c r="I13" s="16"/>
      <c r="J13" s="16"/>
      <c r="K13" s="99"/>
    </row>
    <row r="14" ht="15" customHeight="1">
      <c r="A14" s="16"/>
      <c r="B14" s="99"/>
      <c r="C14" s="99"/>
      <c r="D14" s="99"/>
      <c r="E14" s="99"/>
      <c r="F14" s="16"/>
      <c r="G14" s="16"/>
      <c r="H14" s="16"/>
      <c r="I14" s="16"/>
      <c r="J14" s="16"/>
      <c r="K14" s="99"/>
    </row>
    <row r="15" ht="15" customHeight="1">
      <c r="A15" s="16"/>
      <c r="B15" s="99"/>
      <c r="C15" s="99"/>
      <c r="D15" s="99"/>
      <c r="E15" s="99"/>
      <c r="F15" s="16"/>
      <c r="G15" s="16"/>
      <c r="H15" s="16"/>
      <c r="I15" s="16"/>
      <c r="J15" s="16"/>
      <c r="K15" s="99"/>
    </row>
    <row r="16" ht="15" customHeight="1">
      <c r="A16" s="16"/>
      <c r="B16" s="99"/>
      <c r="C16" s="99"/>
      <c r="D16" s="99"/>
      <c r="E16" s="99"/>
      <c r="F16" s="16"/>
      <c r="G16" s="16"/>
      <c r="H16" s="16"/>
      <c r="I16" s="16"/>
      <c r="J16" s="16"/>
      <c r="K16" s="99"/>
    </row>
    <row r="17" ht="15" customHeight="1">
      <c r="A17" s="16"/>
      <c r="B17" s="99"/>
      <c r="C17" s="99"/>
      <c r="D17" s="99"/>
      <c r="E17" s="99"/>
      <c r="F17" s="16"/>
      <c r="G17" s="16"/>
      <c r="H17" s="16"/>
      <c r="I17" s="16"/>
      <c r="J17" s="16"/>
      <c r="K17" s="99"/>
    </row>
    <row r="18" ht="15" customHeight="1">
      <c r="A18" s="16"/>
      <c r="B18" s="99"/>
      <c r="C18" s="99"/>
      <c r="D18" s="99"/>
      <c r="E18" s="99"/>
      <c r="F18" s="16"/>
      <c r="G18" s="16"/>
      <c r="H18" s="16"/>
      <c r="I18" s="16"/>
      <c r="J18" s="16"/>
      <c r="K18" s="99"/>
    </row>
    <row r="19" ht="15" customHeight="1">
      <c r="A19" s="16"/>
      <c r="B19" s="99"/>
      <c r="C19" s="99"/>
      <c r="D19" s="99"/>
      <c r="E19" s="99"/>
      <c r="F19" s="16"/>
      <c r="G19" s="100"/>
      <c r="H19" s="16"/>
      <c r="I19" s="16"/>
      <c r="J19" s="16"/>
      <c r="K19" s="99"/>
    </row>
  </sheetData>
  <mergeCells count="8">
    <mergeCell ref="H2:I2"/>
    <mergeCell ref="F2:G2"/>
    <mergeCell ref="D2:E2"/>
    <mergeCell ref="H1:I1"/>
    <mergeCell ref="B2:C2"/>
    <mergeCell ref="F1:G1"/>
    <mergeCell ref="D1:E1"/>
    <mergeCell ref="B1:C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