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exb\Dropbox\BICT Programs and Protocols\Blank Data Sheets\"/>
    </mc:Choice>
  </mc:AlternateContent>
  <bookViews>
    <workbookView xWindow="0" yWindow="0" windowWidth="28800" windowHeight="12150" activeTab="4"/>
  </bookViews>
  <sheets>
    <sheet name="Template" sheetId="1" r:id="rId1"/>
    <sheet name="EXAMPLE Day1" sheetId="2" r:id="rId2"/>
    <sheet name="EXAMPLE Day2" sheetId="3" r:id="rId3"/>
    <sheet name="EXAMPLE Day3" sheetId="5" r:id="rId4"/>
    <sheet name="EXAMPLE Day4"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7" i="6" l="1"/>
  <c r="U6" i="6"/>
  <c r="U5" i="6"/>
  <c r="U4" i="6"/>
  <c r="U3" i="6"/>
  <c r="U7" i="5"/>
  <c r="U6" i="5"/>
  <c r="U5" i="5"/>
  <c r="U4" i="5"/>
  <c r="U3" i="5"/>
  <c r="U4" i="3"/>
  <c r="U5" i="3"/>
  <c r="U6" i="3"/>
  <c r="U7" i="3"/>
  <c r="U3" i="3"/>
  <c r="Q3" i="2" l="1"/>
  <c r="R3" i="2" s="1"/>
  <c r="U7" i="2"/>
  <c r="S7" i="2"/>
  <c r="Q7" i="2"/>
  <c r="R7" i="2" s="1"/>
  <c r="U6" i="2"/>
  <c r="S6" i="2"/>
  <c r="Q6" i="2"/>
  <c r="R6" i="2" s="1"/>
  <c r="U5" i="2"/>
  <c r="S5" i="2"/>
  <c r="Q5" i="2"/>
  <c r="R5" i="2" s="1"/>
  <c r="U4" i="2"/>
  <c r="S4" i="2"/>
  <c r="Q4" i="2"/>
  <c r="R4" i="2" s="1"/>
  <c r="U3" i="2"/>
  <c r="S3" i="2"/>
  <c r="U7" i="1" l="1"/>
  <c r="S7" i="1"/>
  <c r="Q7" i="1"/>
  <c r="R7" i="1" s="1"/>
  <c r="U6" i="1"/>
  <c r="S6" i="1"/>
  <c r="Q6" i="1"/>
  <c r="R6" i="1" s="1"/>
  <c r="U5" i="1"/>
  <c r="S5" i="1"/>
  <c r="Q5" i="1"/>
  <c r="R5" i="1" s="1"/>
  <c r="U4" i="1"/>
  <c r="S4" i="1"/>
  <c r="Q4" i="1"/>
  <c r="R4" i="1" s="1"/>
  <c r="U3" i="1"/>
  <c r="S3" i="1"/>
  <c r="Q3" i="1"/>
  <c r="R3" i="1" s="1"/>
</calcChain>
</file>

<file path=xl/sharedStrings.xml><?xml version="1.0" encoding="utf-8"?>
<sst xmlns="http://schemas.openxmlformats.org/spreadsheetml/2006/main" count="282" uniqueCount="46">
  <si>
    <t>Date:</t>
  </si>
  <si>
    <t>Box</t>
  </si>
  <si>
    <t>ID</t>
  </si>
  <si>
    <t>Sex</t>
  </si>
  <si>
    <t>Program</t>
  </si>
  <si>
    <t>Day</t>
  </si>
  <si>
    <t>Active Port</t>
  </si>
  <si>
    <t>Solution</t>
  </si>
  <si>
    <t>Solution Start</t>
  </si>
  <si>
    <t>Solution Finish</t>
  </si>
  <si>
    <t># of Licks</t>
  </si>
  <si>
    <t>Active NP</t>
  </si>
  <si>
    <t>Inactive NP</t>
  </si>
  <si>
    <t>Active ITI</t>
  </si>
  <si>
    <t>Inactive ITI</t>
  </si>
  <si>
    <t>Time to 100</t>
  </si>
  <si>
    <t>Weight</t>
  </si>
  <si>
    <t>Cons. (mL)</t>
  </si>
  <si>
    <t>Cons. (g/kg)</t>
  </si>
  <si>
    <t>Discrim.</t>
  </si>
  <si>
    <t>FR Schedule</t>
  </si>
  <si>
    <t>Spout Presentations</t>
  </si>
  <si>
    <t>Met Criteria Yesterday</t>
  </si>
  <si>
    <t>Met Criteria Today</t>
  </si>
  <si>
    <t>Yes</t>
  </si>
  <si>
    <t>No</t>
  </si>
  <si>
    <t>EXAMPLE</t>
  </si>
  <si>
    <t>Group:</t>
  </si>
  <si>
    <t>M</t>
  </si>
  <si>
    <t>BICT_Training_100LickCap</t>
  </si>
  <si>
    <t>L</t>
  </si>
  <si>
    <t>R</t>
  </si>
  <si>
    <t>15% EtOH</t>
  </si>
  <si>
    <t>N/A</t>
  </si>
  <si>
    <t>Left NP</t>
  </si>
  <si>
    <t>Right NP</t>
  </si>
  <si>
    <t>COH3_BICT_OpTrain_
L_30_100CAP</t>
  </si>
  <si>
    <t>-</t>
  </si>
  <si>
    <t>COH3_BICT_OpTrain_
R_30_100CAP</t>
  </si>
  <si>
    <t>COH3_BICT_OpTrain_
FR5_L_30_100CAP</t>
  </si>
  <si>
    <r>
      <t xml:space="preserve">Example of what filled out daily data would look like
</t>
    </r>
    <r>
      <rPr>
        <sz val="10"/>
        <color theme="1"/>
        <rFont val="Calibri"/>
        <family val="2"/>
        <scheme val="minor"/>
      </rPr>
      <t xml:space="preserve">All animals start on Magazine Training with 100 lick cap. There is no "active" and "inactive" side since the pokes aren't active, but they are still counted. Sipper is constantly extended, so no ITI nosepokes are possible. </t>
    </r>
  </si>
  <si>
    <r>
      <t xml:space="preserve">Example of what filled out daily data would look like
</t>
    </r>
    <r>
      <rPr>
        <sz val="10"/>
        <color theme="1"/>
        <rFont val="Calibri"/>
        <family val="2"/>
        <scheme val="minor"/>
      </rPr>
      <t xml:space="preserve">Animals moved onto OpTrain 30 Day 1. Needed to get 100 licks to complete day and 2 consecutive days to move onto next phase. </t>
    </r>
  </si>
  <si>
    <r>
      <t xml:space="preserve">Example of what filled out daily data would look like
</t>
    </r>
    <r>
      <rPr>
        <sz val="10"/>
        <color theme="1"/>
        <rFont val="Calibri"/>
        <family val="2"/>
        <scheme val="minor"/>
      </rPr>
      <t>All animals are still in the same phase/day, but some are doing the second consecutive day of training, some are still trying to get their first day of training. Animals 1, 3, and 4 met criteria for the second day in a row, meaning they will go to next phase tomorrow</t>
    </r>
  </si>
  <si>
    <t>COH3_BICT_OpTrain_
FR5_L_10_100CAP</t>
  </si>
  <si>
    <t>COH3_BICT_OpTrain_
FR5_R_10_100CAP</t>
  </si>
  <si>
    <r>
      <t xml:space="preserve">Example of what filled out daily data would look like
</t>
    </r>
    <r>
      <rPr>
        <sz val="10"/>
        <color theme="1"/>
        <rFont val="Calibri"/>
        <family val="2"/>
        <scheme val="minor"/>
      </rPr>
      <t>Animals 1, 3, and 4 moved onto the second training phase with FR1 leading to 10s extension of the spout. 100 lick cap still in effect. Other animals moved onto third day of FR1-30s training.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</si>
</sst>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0"/>
  </numFmts>
  <fonts count="7" x14ac:knownFonts="1">
    <font>
      <sz val="11"/>
      <color theme="1"/>
      <name val="Calibri"/>
      <family val="2"/>
      <scheme val="minor"/>
    </font>
    <font>
      <b/>
      <sz val="12"/>
      <color theme="1"/>
      <name val="Calibri"/>
      <family val="2"/>
      <scheme val="minor"/>
    </font>
    <font>
      <sz val="12"/>
      <color theme="1"/>
      <name val="Calibri"/>
      <family val="2"/>
      <scheme val="minor"/>
    </font>
    <font>
      <b/>
      <sz val="8"/>
      <color theme="1"/>
      <name val="Calibri"/>
      <family val="2"/>
      <scheme val="minor"/>
    </font>
    <font>
      <sz val="8"/>
      <color theme="1"/>
      <name val="Calibri"/>
      <family val="2"/>
      <scheme val="minor"/>
    </font>
    <font>
      <b/>
      <sz val="10"/>
      <color theme="1"/>
      <name val="Calibri"/>
      <family val="2"/>
      <scheme val="minor"/>
    </font>
    <font>
      <sz val="10"/>
      <color theme="1"/>
      <name val="Calibri"/>
      <family val="2"/>
      <scheme val="minor"/>
    </font>
  </fonts>
  <fills count="2">
    <fill>
      <patternFill patternType="none"/>
    </fill>
    <fill>
      <patternFill patternType="gray125"/>
    </fill>
  </fills>
  <borders count="12">
    <border>
      <left/>
      <right/>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9">
    <xf numFmtId="0" fontId="0" fillId="0" borderId="0" xfId="0"/>
    <xf numFmtId="0" fontId="1" fillId="0" borderId="1" xfId="0" applyFont="1" applyBorder="1" applyAlignment="1">
      <alignment horizontal="center" vertical="center"/>
    </xf>
    <xf numFmtId="0" fontId="2" fillId="0" borderId="0" xfId="0" applyFont="1" applyBorder="1" applyAlignment="1">
      <alignment horizontal="center" vertical="center"/>
    </xf>
    <xf numFmtId="0" fontId="2" fillId="0" borderId="0" xfId="0" applyFont="1" applyAlignment="1">
      <alignment horizontal="center" vertical="center"/>
    </xf>
    <xf numFmtId="0" fontId="2" fillId="0" borderId="0" xfId="0" applyFont="1"/>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xf>
    <xf numFmtId="0" fontId="3" fillId="0" borderId="5" xfId="0" applyFont="1" applyBorder="1" applyAlignment="1">
      <alignment horizontal="center" vertical="center" wrapText="1"/>
    </xf>
    <xf numFmtId="0" fontId="3" fillId="0" borderId="0" xfId="0" applyFont="1" applyAlignment="1">
      <alignment horizontal="center" vertical="center"/>
    </xf>
    <xf numFmtId="0" fontId="4" fillId="0" borderId="0" xfId="0" applyFont="1"/>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2" fontId="4" fillId="0" borderId="1" xfId="0" applyNumberFormat="1" applyFont="1" applyBorder="1" applyAlignment="1">
      <alignment horizontal="center" vertical="center"/>
    </xf>
    <xf numFmtId="1" fontId="4" fillId="0" borderId="1" xfId="0" applyNumberFormat="1" applyFont="1" applyBorder="1" applyAlignment="1">
      <alignment horizontal="center" vertical="center"/>
    </xf>
    <xf numFmtId="164" fontId="4" fillId="0" borderId="1" xfId="0" applyNumberFormat="1" applyFont="1" applyBorder="1" applyAlignment="1">
      <alignment horizontal="center" vertical="center"/>
    </xf>
    <xf numFmtId="165" fontId="4" fillId="0" borderId="1" xfId="0" applyNumberFormat="1" applyFont="1" applyBorder="1" applyAlignment="1">
      <alignment horizontal="center" vertical="center"/>
    </xf>
    <xf numFmtId="10" fontId="4" fillId="0" borderId="1" xfId="0" applyNumberFormat="1"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0" xfId="0" applyFont="1" applyBorder="1" applyAlignment="1">
      <alignment horizontal="center" vertical="center"/>
    </xf>
    <xf numFmtId="0" fontId="4" fillId="0" borderId="0" xfId="0" applyFont="1" applyBorder="1" applyAlignment="1">
      <alignment horizontal="center" vertical="center" wrapText="1"/>
    </xf>
    <xf numFmtId="2" fontId="4" fillId="0" borderId="0" xfId="0" applyNumberFormat="1" applyFont="1" applyBorder="1" applyAlignment="1">
      <alignment horizontal="center" vertical="center"/>
    </xf>
    <xf numFmtId="1" fontId="4" fillId="0" borderId="0" xfId="0" applyNumberFormat="1" applyFont="1" applyBorder="1" applyAlignment="1">
      <alignment horizontal="center" vertical="center"/>
    </xf>
    <xf numFmtId="164" fontId="4" fillId="0" borderId="0" xfId="0" applyNumberFormat="1" applyFont="1" applyBorder="1" applyAlignment="1">
      <alignment horizontal="center" vertical="center"/>
    </xf>
    <xf numFmtId="165" fontId="4" fillId="0" borderId="0" xfId="0" applyNumberFormat="1" applyFont="1" applyBorder="1" applyAlignment="1">
      <alignment horizontal="center" vertical="center"/>
    </xf>
    <xf numFmtId="10" fontId="4" fillId="0" borderId="0" xfId="0" applyNumberFormat="1" applyFont="1" applyBorder="1" applyAlignment="1">
      <alignment horizontal="center" vertical="center"/>
    </xf>
    <xf numFmtId="0" fontId="4" fillId="0" borderId="8" xfId="0" applyFont="1" applyBorder="1" applyAlignment="1">
      <alignment horizontal="center" vertical="center"/>
    </xf>
    <xf numFmtId="2" fontId="4" fillId="0" borderId="0" xfId="0" quotePrefix="1" applyNumberFormat="1" applyFont="1" applyBorder="1" applyAlignment="1">
      <alignment horizontal="center" vertical="center"/>
    </xf>
    <xf numFmtId="0" fontId="0" fillId="0" borderId="0" xfId="0" applyAlignment="1">
      <alignment horizontal="center"/>
    </xf>
    <xf numFmtId="0" fontId="0" fillId="0" borderId="0" xfId="0"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0" xfId="0" applyFont="1" applyBorder="1" applyAlignment="1">
      <alignment horizontal="center" vertical="center" wrapText="1"/>
    </xf>
    <xf numFmtId="2" fontId="4" fillId="0" borderId="10" xfId="0" applyNumberFormat="1" applyFont="1" applyBorder="1" applyAlignment="1">
      <alignment horizontal="center" vertical="center"/>
    </xf>
    <xf numFmtId="1" fontId="4" fillId="0" borderId="10" xfId="0" applyNumberFormat="1" applyFont="1" applyBorder="1" applyAlignment="1">
      <alignment horizontal="center" vertical="center"/>
    </xf>
    <xf numFmtId="164" fontId="4" fillId="0" borderId="10" xfId="0" applyNumberFormat="1" applyFont="1" applyBorder="1" applyAlignment="1">
      <alignment horizontal="center" vertical="center"/>
    </xf>
    <xf numFmtId="165" fontId="4" fillId="0" borderId="10" xfId="0" applyNumberFormat="1" applyFont="1" applyBorder="1" applyAlignment="1">
      <alignment horizontal="center" vertical="center"/>
    </xf>
    <xf numFmtId="10" fontId="4" fillId="0" borderId="10" xfId="0" applyNumberFormat="1" applyFont="1" applyBorder="1" applyAlignment="1">
      <alignment horizontal="center" vertical="center"/>
    </xf>
    <xf numFmtId="0" fontId="4" fillId="0" borderId="11" xfId="0" applyFont="1" applyBorder="1" applyAlignment="1">
      <alignment horizontal="center" vertical="center"/>
    </xf>
    <xf numFmtId="14" fontId="1" fillId="0" borderId="1" xfId="0" applyNumberFormat="1" applyFont="1" applyBorder="1" applyAlignment="1">
      <alignment horizontal="left" vertical="center"/>
    </xf>
    <xf numFmtId="0" fontId="1" fillId="0" borderId="10" xfId="0" applyFont="1" applyBorder="1" applyAlignment="1">
      <alignment horizontal="center" vertical="center"/>
    </xf>
    <xf numFmtId="0" fontId="1" fillId="0" borderId="0" xfId="0" applyFont="1" applyAlignment="1">
      <alignment vertical="center"/>
    </xf>
    <xf numFmtId="0" fontId="5" fillId="0" borderId="0" xfId="0" applyFont="1" applyAlignment="1">
      <alignment vertical="center"/>
    </xf>
    <xf numFmtId="0" fontId="6" fillId="0" borderId="0" xfId="0" applyFont="1"/>
    <xf numFmtId="0" fontId="5" fillId="0" borderId="0" xfId="0" applyFont="1" applyAlignment="1">
      <alignment horizontal="center" vertical="top"/>
    </xf>
    <xf numFmtId="0" fontId="5" fillId="0" borderId="0" xfId="0" applyFont="1" applyAlignment="1">
      <alignment horizontal="center" vertical="top" wrapText="1"/>
    </xf>
  </cellXfs>
  <cellStyles count="1">
    <cellStyle name="Normal" xfId="0" builtinId="0"/>
  </cellStyles>
  <dxfs count="13">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
  <sheetViews>
    <sheetView workbookViewId="0">
      <selection activeCell="AE11" sqref="AE11"/>
    </sheetView>
  </sheetViews>
  <sheetFormatPr defaultRowHeight="15" x14ac:dyDescent="0.25"/>
  <cols>
    <col min="1" max="1" width="3.85546875" style="31" bestFit="1" customWidth="1"/>
    <col min="2" max="2" width="5" style="31" bestFit="1" customWidth="1"/>
    <col min="3" max="3" width="3.7109375" style="31" bestFit="1" customWidth="1"/>
    <col min="4" max="4" width="14.5703125" style="31" customWidth="1"/>
    <col min="5" max="5" width="3.85546875" style="31" bestFit="1" customWidth="1"/>
    <col min="6" max="6" width="6.42578125" style="31" customWidth="1"/>
    <col min="7" max="7" width="8.140625" style="31" bestFit="1" customWidth="1"/>
    <col min="8" max="10" width="7.42578125" style="31" bestFit="1" customWidth="1"/>
    <col min="11" max="11" width="7.85546875" style="31" bestFit="1" customWidth="1"/>
    <col min="12" max="12" width="7.7109375" style="31" bestFit="1" customWidth="1"/>
    <col min="13" max="13" width="6.85546875" style="31" bestFit="1" customWidth="1"/>
    <col min="14" max="14" width="10.42578125" style="31" bestFit="1" customWidth="1"/>
    <col min="15" max="15" width="6.7109375" style="31" bestFit="1" customWidth="1"/>
    <col min="16" max="19" width="9.140625" style="32"/>
    <col min="20" max="21" width="10.140625" style="32" customWidth="1"/>
    <col min="22" max="23" width="9.140625" style="32"/>
  </cols>
  <sheetData>
    <row r="1" spans="1:24" s="4" customFormat="1" ht="16.5" thickBot="1" x14ac:dyDescent="0.3">
      <c r="A1" s="43" t="s">
        <v>27</v>
      </c>
      <c r="B1" s="43"/>
      <c r="C1" s="43"/>
      <c r="D1" s="43"/>
      <c r="E1" s="43"/>
      <c r="F1" s="43"/>
      <c r="G1" s="1" t="s">
        <v>0</v>
      </c>
      <c r="H1" s="42"/>
      <c r="I1" s="42"/>
      <c r="J1" s="42"/>
      <c r="K1" s="42"/>
      <c r="L1" s="42"/>
      <c r="M1" s="42"/>
      <c r="N1" s="42"/>
      <c r="O1" s="42"/>
      <c r="P1" s="2"/>
      <c r="Q1" s="3"/>
      <c r="R1" s="3"/>
      <c r="S1" s="3"/>
      <c r="T1" s="3"/>
      <c r="U1" s="3"/>
      <c r="V1" s="3"/>
      <c r="W1" s="3"/>
    </row>
    <row r="2" spans="1:24" s="11" customFormat="1" ht="21" customHeight="1" thickBot="1" x14ac:dyDescent="0.25">
      <c r="A2" s="5" t="s">
        <v>1</v>
      </c>
      <c r="B2" s="6" t="s">
        <v>2</v>
      </c>
      <c r="C2" s="6" t="s">
        <v>3</v>
      </c>
      <c r="D2" s="6" t="s">
        <v>4</v>
      </c>
      <c r="E2" s="6" t="s">
        <v>5</v>
      </c>
      <c r="F2" s="7" t="s">
        <v>6</v>
      </c>
      <c r="G2" s="7" t="s">
        <v>7</v>
      </c>
      <c r="H2" s="7" t="s">
        <v>8</v>
      </c>
      <c r="I2" s="7" t="s">
        <v>9</v>
      </c>
      <c r="J2" s="7" t="s">
        <v>10</v>
      </c>
      <c r="K2" s="7" t="s">
        <v>11</v>
      </c>
      <c r="L2" s="6" t="s">
        <v>12</v>
      </c>
      <c r="M2" s="7" t="s">
        <v>13</v>
      </c>
      <c r="N2" s="7" t="s">
        <v>14</v>
      </c>
      <c r="O2" s="7" t="s">
        <v>15</v>
      </c>
      <c r="P2" s="8" t="s">
        <v>16</v>
      </c>
      <c r="Q2" s="7" t="s">
        <v>17</v>
      </c>
      <c r="R2" s="7" t="s">
        <v>18</v>
      </c>
      <c r="S2" s="7" t="s">
        <v>19</v>
      </c>
      <c r="T2" s="7" t="s">
        <v>20</v>
      </c>
      <c r="U2" s="7" t="s">
        <v>21</v>
      </c>
      <c r="V2" s="7" t="s">
        <v>22</v>
      </c>
      <c r="W2" s="9" t="s">
        <v>23</v>
      </c>
      <c r="X2" s="10"/>
    </row>
    <row r="3" spans="1:24" s="11" customFormat="1" ht="20.100000000000001" customHeight="1" x14ac:dyDescent="0.2">
      <c r="A3" s="12"/>
      <c r="B3" s="13"/>
      <c r="C3" s="13"/>
      <c r="D3" s="14" t="s">
        <v>26</v>
      </c>
      <c r="E3" s="13"/>
      <c r="F3" s="13"/>
      <c r="G3" s="13"/>
      <c r="H3" s="15"/>
      <c r="I3" s="15"/>
      <c r="J3" s="16"/>
      <c r="K3" s="16"/>
      <c r="L3" s="16"/>
      <c r="M3" s="16"/>
      <c r="N3" s="16"/>
      <c r="O3" s="15"/>
      <c r="P3" s="17"/>
      <c r="Q3" s="15" t="str">
        <f>IF(I3="","",I3-H3)</f>
        <v/>
      </c>
      <c r="R3" s="18" t="str">
        <f>IF(Q3="","",((Q3*0.789*0.15)/(P3/1000)))</f>
        <v/>
      </c>
      <c r="S3" s="19" t="str">
        <f>IF(K3="","",K3/(K3+L3))</f>
        <v/>
      </c>
      <c r="T3" s="16"/>
      <c r="U3" s="16" t="str">
        <f>IF(T3="","",ROUNDDOWN((K3/T3),0))</f>
        <v/>
      </c>
      <c r="V3" s="13" t="s">
        <v>24</v>
      </c>
      <c r="W3" s="20" t="s">
        <v>24</v>
      </c>
    </row>
    <row r="4" spans="1:24" s="11" customFormat="1" ht="20.100000000000001" customHeight="1" x14ac:dyDescent="0.2">
      <c r="A4" s="21"/>
      <c r="B4" s="22"/>
      <c r="C4" s="22"/>
      <c r="D4" s="23" t="s">
        <v>26</v>
      </c>
      <c r="E4" s="22"/>
      <c r="F4" s="22"/>
      <c r="G4" s="22"/>
      <c r="H4" s="24"/>
      <c r="I4" s="24"/>
      <c r="J4" s="25"/>
      <c r="K4" s="25"/>
      <c r="L4" s="25"/>
      <c r="M4" s="25"/>
      <c r="N4" s="25"/>
      <c r="O4" s="24"/>
      <c r="P4" s="26"/>
      <c r="Q4" s="24" t="str">
        <f t="shared" ref="Q4:Q7" si="0">IF(I4="","",I4-H4)</f>
        <v/>
      </c>
      <c r="R4" s="27" t="str">
        <f t="shared" ref="R4:R7" si="1">IF(Q4="","",((Q4*0.789*0.15)/(P4/1000)))</f>
        <v/>
      </c>
      <c r="S4" s="28" t="str">
        <f t="shared" ref="S4:S7" si="2">IF(K4="","",K4/(K4+L4))</f>
        <v/>
      </c>
      <c r="T4" s="25"/>
      <c r="U4" s="25" t="str">
        <f t="shared" ref="U4:U7" si="3">IF(T4="","",ROUNDDOWN((K4/T4),0))</f>
        <v/>
      </c>
      <c r="V4" s="22" t="s">
        <v>25</v>
      </c>
      <c r="W4" s="29" t="s">
        <v>24</v>
      </c>
    </row>
    <row r="5" spans="1:24" s="11" customFormat="1" ht="20.100000000000001" customHeight="1" x14ac:dyDescent="0.2">
      <c r="A5" s="21"/>
      <c r="B5" s="22"/>
      <c r="C5" s="22"/>
      <c r="D5" s="23" t="s">
        <v>26</v>
      </c>
      <c r="E5" s="22"/>
      <c r="F5" s="22"/>
      <c r="G5" s="22"/>
      <c r="H5" s="24"/>
      <c r="I5" s="24"/>
      <c r="J5" s="25"/>
      <c r="K5" s="25"/>
      <c r="L5" s="25"/>
      <c r="M5" s="25"/>
      <c r="N5" s="25"/>
      <c r="O5" s="24"/>
      <c r="P5" s="26"/>
      <c r="Q5" s="24" t="str">
        <f t="shared" si="0"/>
        <v/>
      </c>
      <c r="R5" s="27" t="str">
        <f t="shared" si="1"/>
        <v/>
      </c>
      <c r="S5" s="28" t="str">
        <f t="shared" si="2"/>
        <v/>
      </c>
      <c r="T5" s="25"/>
      <c r="U5" s="25" t="str">
        <f t="shared" si="3"/>
        <v/>
      </c>
      <c r="V5" s="22" t="s">
        <v>25</v>
      </c>
      <c r="W5" s="29" t="s">
        <v>25</v>
      </c>
    </row>
    <row r="6" spans="1:24" s="11" customFormat="1" ht="20.100000000000001" customHeight="1" x14ac:dyDescent="0.2">
      <c r="A6" s="21"/>
      <c r="B6" s="22"/>
      <c r="C6" s="22"/>
      <c r="D6" s="23"/>
      <c r="E6" s="22"/>
      <c r="F6" s="22"/>
      <c r="G6" s="22"/>
      <c r="H6" s="24"/>
      <c r="I6" s="24"/>
      <c r="J6" s="25"/>
      <c r="K6" s="25"/>
      <c r="L6" s="25"/>
      <c r="M6" s="25"/>
      <c r="N6" s="25"/>
      <c r="O6" s="30"/>
      <c r="P6" s="26"/>
      <c r="Q6" s="24" t="str">
        <f t="shared" si="0"/>
        <v/>
      </c>
      <c r="R6" s="27" t="str">
        <f t="shared" si="1"/>
        <v/>
      </c>
      <c r="S6" s="28" t="str">
        <f t="shared" si="2"/>
        <v/>
      </c>
      <c r="T6" s="25"/>
      <c r="U6" s="25" t="str">
        <f t="shared" si="3"/>
        <v/>
      </c>
      <c r="V6" s="22"/>
      <c r="W6" s="29"/>
    </row>
    <row r="7" spans="1:24" s="11" customFormat="1" ht="20.100000000000001" customHeight="1" thickBot="1" x14ac:dyDescent="0.25">
      <c r="A7" s="33"/>
      <c r="B7" s="34"/>
      <c r="C7" s="34"/>
      <c r="D7" s="35"/>
      <c r="E7" s="34"/>
      <c r="F7" s="34"/>
      <c r="G7" s="34"/>
      <c r="H7" s="36"/>
      <c r="I7" s="36"/>
      <c r="J7" s="37"/>
      <c r="K7" s="37"/>
      <c r="L7" s="37"/>
      <c r="M7" s="37"/>
      <c r="N7" s="37"/>
      <c r="O7" s="36"/>
      <c r="P7" s="38"/>
      <c r="Q7" s="36" t="str">
        <f t="shared" si="0"/>
        <v/>
      </c>
      <c r="R7" s="39" t="str">
        <f t="shared" si="1"/>
        <v/>
      </c>
      <c r="S7" s="40" t="str">
        <f t="shared" si="2"/>
        <v/>
      </c>
      <c r="T7" s="37"/>
      <c r="U7" s="37" t="str">
        <f t="shared" si="3"/>
        <v/>
      </c>
      <c r="V7" s="34"/>
      <c r="W7" s="41"/>
    </row>
    <row r="8" spans="1:24" s="11" customFormat="1" ht="20.100000000000001" customHeight="1" x14ac:dyDescent="0.2"/>
    <row r="9" spans="1:24" s="11" customFormat="1" ht="20.100000000000001" customHeight="1" x14ac:dyDescent="0.2"/>
    <row r="10" spans="1:24" s="11" customFormat="1" ht="20.100000000000001" customHeight="1" x14ac:dyDescent="0.2"/>
    <row r="11" spans="1:24" s="11" customFormat="1" ht="20.100000000000001" customHeight="1" x14ac:dyDescent="0.2"/>
    <row r="12" spans="1:24" s="11" customFormat="1" ht="20.100000000000001" customHeight="1" x14ac:dyDescent="0.2"/>
    <row r="13" spans="1:24" s="11" customFormat="1" ht="20.100000000000001" customHeight="1" x14ac:dyDescent="0.2"/>
    <row r="14" spans="1:24" s="11" customFormat="1" ht="20.100000000000001" customHeight="1" x14ac:dyDescent="0.2"/>
    <row r="15" spans="1:24" s="11" customFormat="1" ht="20.100000000000001" customHeight="1" x14ac:dyDescent="0.2"/>
    <row r="16" spans="1:24" s="11" customFormat="1" ht="20.100000000000001" customHeight="1" x14ac:dyDescent="0.2"/>
    <row r="17" spans="4:4" s="11" customFormat="1" ht="20.100000000000001" customHeight="1" x14ac:dyDescent="0.2"/>
    <row r="18" spans="4:4" s="11" customFormat="1" ht="20.100000000000001" customHeight="1" x14ac:dyDescent="0.2"/>
    <row r="19" spans="4:4" s="11" customFormat="1" ht="20.100000000000001" customHeight="1" x14ac:dyDescent="0.2"/>
    <row r="20" spans="4:4" s="11" customFormat="1" ht="20.100000000000001" customHeight="1" x14ac:dyDescent="0.2"/>
    <row r="21" spans="4:4" s="11" customFormat="1" ht="20.100000000000001" customHeight="1" x14ac:dyDescent="0.2"/>
    <row r="22" spans="4:4" s="11" customFormat="1" ht="20.100000000000001" customHeight="1" x14ac:dyDescent="0.2"/>
    <row r="23" spans="4:4" s="11" customFormat="1" ht="20.100000000000001" customHeight="1" x14ac:dyDescent="0.2"/>
    <row r="24" spans="4:4" s="11" customFormat="1" ht="20.100000000000001" customHeight="1" x14ac:dyDescent="0.2"/>
    <row r="25" spans="4:4" s="11" customFormat="1" ht="20.100000000000001" customHeight="1" x14ac:dyDescent="0.2"/>
    <row r="26" spans="4:4" s="11" customFormat="1" ht="20.100000000000001" customHeight="1" x14ac:dyDescent="0.2"/>
    <row r="27" spans="4:4" x14ac:dyDescent="0.25">
      <c r="D27" s="23"/>
    </row>
  </sheetData>
  <mergeCells count="3">
    <mergeCell ref="H1:O1"/>
    <mergeCell ref="A1:C1"/>
    <mergeCell ref="D1:F1"/>
  </mergeCells>
  <conditionalFormatting sqref="A3:O7">
    <cfRule type="expression" dxfId="12" priority="2">
      <formula>AND(#REF!="Yes",#REF!="Yes")</formula>
    </cfRule>
  </conditionalFormatting>
  <conditionalFormatting sqref="A3:W7">
    <cfRule type="expression" dxfId="11" priority="1">
      <formula>AND($V3="Yes",$W3="Yes")</formula>
    </cfRule>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
  <sheetViews>
    <sheetView workbookViewId="0">
      <selection activeCell="A9" sqref="A9:F12"/>
    </sheetView>
  </sheetViews>
  <sheetFormatPr defaultRowHeight="15" x14ac:dyDescent="0.25"/>
  <cols>
    <col min="1" max="1" width="3.85546875" style="31" bestFit="1" customWidth="1"/>
    <col min="2" max="2" width="5" style="31" bestFit="1" customWidth="1"/>
    <col min="3" max="3" width="3.7109375" style="31" bestFit="1" customWidth="1"/>
    <col min="4" max="4" width="18.7109375" style="31" bestFit="1" customWidth="1"/>
    <col min="5" max="5" width="3.85546875" style="31" bestFit="1" customWidth="1"/>
    <col min="6" max="6" width="6.42578125" style="31" customWidth="1"/>
    <col min="7" max="7" width="8.140625" style="31" bestFit="1" customWidth="1"/>
    <col min="8" max="10" width="7.42578125" style="31" bestFit="1" customWidth="1"/>
    <col min="11" max="11" width="7.85546875" style="31" bestFit="1" customWidth="1"/>
    <col min="12" max="12" width="7.7109375" style="31" bestFit="1" customWidth="1"/>
    <col min="13" max="13" width="6.85546875" style="31" bestFit="1" customWidth="1"/>
    <col min="14" max="14" width="10.42578125" style="31" bestFit="1" customWidth="1"/>
    <col min="15" max="15" width="6.7109375" style="31" bestFit="1" customWidth="1"/>
    <col min="16" max="19" width="9.140625" style="32"/>
    <col min="20" max="21" width="10.140625" style="32" customWidth="1"/>
    <col min="22" max="23" width="9.140625" style="32"/>
  </cols>
  <sheetData>
    <row r="1" spans="1:24" s="4" customFormat="1" ht="16.5" thickBot="1" x14ac:dyDescent="0.3">
      <c r="A1" s="43" t="s">
        <v>27</v>
      </c>
      <c r="B1" s="43"/>
      <c r="C1" s="43"/>
      <c r="D1" s="43"/>
      <c r="E1" s="43"/>
      <c r="F1" s="43"/>
      <c r="G1" s="1" t="s">
        <v>0</v>
      </c>
      <c r="H1" s="42"/>
      <c r="I1" s="42"/>
      <c r="J1" s="42"/>
      <c r="K1" s="42"/>
      <c r="L1" s="42"/>
      <c r="M1" s="42"/>
      <c r="N1" s="42"/>
      <c r="O1" s="42"/>
      <c r="P1" s="2"/>
      <c r="Q1" s="3"/>
      <c r="R1" s="3"/>
      <c r="S1" s="3"/>
      <c r="T1" s="3"/>
      <c r="U1" s="3"/>
      <c r="V1" s="3"/>
      <c r="W1" s="3"/>
    </row>
    <row r="2" spans="1:24" s="11" customFormat="1" ht="21" customHeight="1" thickBot="1" x14ac:dyDescent="0.25">
      <c r="A2" s="5" t="s">
        <v>1</v>
      </c>
      <c r="B2" s="6" t="s">
        <v>2</v>
      </c>
      <c r="C2" s="6" t="s">
        <v>3</v>
      </c>
      <c r="D2" s="6" t="s">
        <v>4</v>
      </c>
      <c r="E2" s="6" t="s">
        <v>5</v>
      </c>
      <c r="F2" s="7" t="s">
        <v>6</v>
      </c>
      <c r="G2" s="7" t="s">
        <v>7</v>
      </c>
      <c r="H2" s="7" t="s">
        <v>8</v>
      </c>
      <c r="I2" s="7" t="s">
        <v>9</v>
      </c>
      <c r="J2" s="7" t="s">
        <v>10</v>
      </c>
      <c r="K2" s="7" t="s">
        <v>34</v>
      </c>
      <c r="L2" s="6" t="s">
        <v>35</v>
      </c>
      <c r="M2" s="7" t="s">
        <v>13</v>
      </c>
      <c r="N2" s="7" t="s">
        <v>14</v>
      </c>
      <c r="O2" s="7" t="s">
        <v>15</v>
      </c>
      <c r="P2" s="8" t="s">
        <v>16</v>
      </c>
      <c r="Q2" s="7" t="s">
        <v>17</v>
      </c>
      <c r="R2" s="7" t="s">
        <v>18</v>
      </c>
      <c r="S2" s="7" t="s">
        <v>19</v>
      </c>
      <c r="T2" s="7" t="s">
        <v>20</v>
      </c>
      <c r="U2" s="7" t="s">
        <v>21</v>
      </c>
      <c r="V2" s="7" t="s">
        <v>22</v>
      </c>
      <c r="W2" s="9" t="s">
        <v>23</v>
      </c>
      <c r="X2" s="10"/>
    </row>
    <row r="3" spans="1:24" s="11" customFormat="1" ht="20.100000000000001" customHeight="1" x14ac:dyDescent="0.2">
      <c r="A3" s="12">
        <v>1</v>
      </c>
      <c r="B3" s="13">
        <v>1</v>
      </c>
      <c r="C3" s="13" t="s">
        <v>28</v>
      </c>
      <c r="D3" s="14" t="s">
        <v>29</v>
      </c>
      <c r="E3" s="13">
        <v>1</v>
      </c>
      <c r="F3" s="13" t="s">
        <v>30</v>
      </c>
      <c r="G3" s="13" t="s">
        <v>32</v>
      </c>
      <c r="H3" s="15">
        <v>2</v>
      </c>
      <c r="I3" s="15">
        <v>2.1</v>
      </c>
      <c r="J3" s="16">
        <v>100</v>
      </c>
      <c r="K3" s="16">
        <v>2</v>
      </c>
      <c r="L3" s="16">
        <v>1</v>
      </c>
      <c r="M3" s="16" t="s">
        <v>33</v>
      </c>
      <c r="N3" s="16" t="s">
        <v>33</v>
      </c>
      <c r="O3" s="15">
        <v>194.39</v>
      </c>
      <c r="P3" s="17">
        <v>25.8</v>
      </c>
      <c r="Q3" s="15">
        <f>IF(I3="","",I3-H3)</f>
        <v>0.10000000000000009</v>
      </c>
      <c r="R3" s="18">
        <f>IF(Q3="","",((Q3*0.789*0.15)/(P3/1000)))</f>
        <v>0.45872093023255855</v>
      </c>
      <c r="S3" s="19">
        <f>IF(K3="","",K3/(K3+L3))</f>
        <v>0.66666666666666663</v>
      </c>
      <c r="T3" s="16" t="s">
        <v>33</v>
      </c>
      <c r="U3" s="16" t="e">
        <f>IF(T3="","",ROUNDDOWN((K3/T3),0))</f>
        <v>#VALUE!</v>
      </c>
      <c r="V3" s="13" t="s">
        <v>33</v>
      </c>
      <c r="W3" s="20" t="s">
        <v>24</v>
      </c>
    </row>
    <row r="4" spans="1:24" s="11" customFormat="1" ht="20.100000000000001" customHeight="1" x14ac:dyDescent="0.2">
      <c r="A4" s="21">
        <v>2</v>
      </c>
      <c r="B4" s="22">
        <v>2</v>
      </c>
      <c r="C4" s="22" t="s">
        <v>28</v>
      </c>
      <c r="D4" s="23" t="s">
        <v>29</v>
      </c>
      <c r="E4" s="22">
        <v>1</v>
      </c>
      <c r="F4" s="22" t="s">
        <v>31</v>
      </c>
      <c r="G4" s="22" t="s">
        <v>32</v>
      </c>
      <c r="H4" s="24">
        <v>2.35</v>
      </c>
      <c r="I4" s="24">
        <v>2.4500000000000002</v>
      </c>
      <c r="J4" s="25">
        <v>100</v>
      </c>
      <c r="K4" s="25">
        <v>5</v>
      </c>
      <c r="L4" s="25">
        <v>2</v>
      </c>
      <c r="M4" s="25" t="s">
        <v>33</v>
      </c>
      <c r="N4" s="25" t="s">
        <v>33</v>
      </c>
      <c r="O4" s="24">
        <v>3531.16</v>
      </c>
      <c r="P4" s="26">
        <v>21.8</v>
      </c>
      <c r="Q4" s="24">
        <f t="shared" ref="Q4:Q7" si="0">IF(I4="","",I4-H4)</f>
        <v>0.10000000000000009</v>
      </c>
      <c r="R4" s="27">
        <f t="shared" ref="R4:R7" si="1">IF(Q4="","",((Q4*0.789*0.15)/(P4/1000)))</f>
        <v>0.54288990825688122</v>
      </c>
      <c r="S4" s="28">
        <f t="shared" ref="S4:S7" si="2">IF(K4="","",K4/(K4+L4))</f>
        <v>0.7142857142857143</v>
      </c>
      <c r="T4" s="25" t="s">
        <v>33</v>
      </c>
      <c r="U4" s="25" t="e">
        <f t="shared" ref="U4:U7" si="3">IF(T4="","",ROUNDDOWN((K4/T4),0))</f>
        <v>#VALUE!</v>
      </c>
      <c r="V4" s="22" t="s">
        <v>33</v>
      </c>
      <c r="W4" s="29" t="s">
        <v>24</v>
      </c>
    </row>
    <row r="5" spans="1:24" s="11" customFormat="1" ht="20.100000000000001" customHeight="1" x14ac:dyDescent="0.2">
      <c r="A5" s="21">
        <v>3</v>
      </c>
      <c r="B5" s="22">
        <v>3</v>
      </c>
      <c r="C5" s="22" t="s">
        <v>28</v>
      </c>
      <c r="D5" s="23" t="s">
        <v>29</v>
      </c>
      <c r="E5" s="22">
        <v>1</v>
      </c>
      <c r="F5" s="22" t="s">
        <v>30</v>
      </c>
      <c r="G5" s="22" t="s">
        <v>32</v>
      </c>
      <c r="H5" s="24">
        <v>2.2000000000000002</v>
      </c>
      <c r="I5" s="24">
        <v>2.2999999999999998</v>
      </c>
      <c r="J5" s="25">
        <v>100</v>
      </c>
      <c r="K5" s="25">
        <v>0</v>
      </c>
      <c r="L5" s="25">
        <v>0</v>
      </c>
      <c r="M5" s="25" t="s">
        <v>33</v>
      </c>
      <c r="N5" s="25" t="s">
        <v>33</v>
      </c>
      <c r="O5" s="24">
        <v>937.24</v>
      </c>
      <c r="P5" s="26">
        <v>23.2</v>
      </c>
      <c r="Q5" s="24">
        <f t="shared" si="0"/>
        <v>9.9999999999999645E-2</v>
      </c>
      <c r="R5" s="27">
        <f t="shared" si="1"/>
        <v>0.51012931034482578</v>
      </c>
      <c r="S5" s="28" t="e">
        <f t="shared" si="2"/>
        <v>#DIV/0!</v>
      </c>
      <c r="T5" s="25" t="s">
        <v>33</v>
      </c>
      <c r="U5" s="25" t="e">
        <f t="shared" si="3"/>
        <v>#VALUE!</v>
      </c>
      <c r="V5" s="22" t="s">
        <v>33</v>
      </c>
      <c r="W5" s="29" t="s">
        <v>24</v>
      </c>
    </row>
    <row r="6" spans="1:24" s="11" customFormat="1" ht="20.100000000000001" customHeight="1" x14ac:dyDescent="0.2">
      <c r="A6" s="21">
        <v>4</v>
      </c>
      <c r="B6" s="22">
        <v>4</v>
      </c>
      <c r="C6" s="22" t="s">
        <v>28</v>
      </c>
      <c r="D6" s="23" t="s">
        <v>29</v>
      </c>
      <c r="E6" s="22">
        <v>1</v>
      </c>
      <c r="F6" s="22" t="s">
        <v>31</v>
      </c>
      <c r="G6" s="22" t="s">
        <v>32</v>
      </c>
      <c r="H6" s="24">
        <v>1.95</v>
      </c>
      <c r="I6" s="24">
        <v>2</v>
      </c>
      <c r="J6" s="25">
        <v>100</v>
      </c>
      <c r="K6" s="25">
        <v>0</v>
      </c>
      <c r="L6" s="25">
        <v>3</v>
      </c>
      <c r="M6" s="25" t="s">
        <v>33</v>
      </c>
      <c r="N6" s="25" t="s">
        <v>33</v>
      </c>
      <c r="O6" s="30">
        <v>388.15</v>
      </c>
      <c r="P6" s="26">
        <v>22.8</v>
      </c>
      <c r="Q6" s="24">
        <f t="shared" si="0"/>
        <v>5.0000000000000044E-2</v>
      </c>
      <c r="R6" s="27">
        <f t="shared" si="1"/>
        <v>0.25953947368421076</v>
      </c>
      <c r="S6" s="28">
        <f t="shared" si="2"/>
        <v>0</v>
      </c>
      <c r="T6" s="25" t="s">
        <v>33</v>
      </c>
      <c r="U6" s="25" t="e">
        <f t="shared" si="3"/>
        <v>#VALUE!</v>
      </c>
      <c r="V6" s="22" t="s">
        <v>33</v>
      </c>
      <c r="W6" s="29" t="s">
        <v>24</v>
      </c>
    </row>
    <row r="7" spans="1:24" s="11" customFormat="1" ht="20.100000000000001" customHeight="1" thickBot="1" x14ac:dyDescent="0.25">
      <c r="A7" s="33">
        <v>5</v>
      </c>
      <c r="B7" s="34">
        <v>5</v>
      </c>
      <c r="C7" s="34" t="s">
        <v>28</v>
      </c>
      <c r="D7" s="35" t="s">
        <v>29</v>
      </c>
      <c r="E7" s="34">
        <v>1</v>
      </c>
      <c r="F7" s="34" t="s">
        <v>30</v>
      </c>
      <c r="G7" s="34" t="s">
        <v>32</v>
      </c>
      <c r="H7" s="36">
        <v>2.1</v>
      </c>
      <c r="I7" s="36">
        <v>2.2000000000000002</v>
      </c>
      <c r="J7" s="37">
        <v>100</v>
      </c>
      <c r="K7" s="37">
        <v>1</v>
      </c>
      <c r="L7" s="37">
        <v>2</v>
      </c>
      <c r="M7" s="37" t="s">
        <v>33</v>
      </c>
      <c r="N7" s="37" t="s">
        <v>33</v>
      </c>
      <c r="O7" s="36">
        <v>1396.48</v>
      </c>
      <c r="P7" s="38">
        <v>25.8</v>
      </c>
      <c r="Q7" s="36">
        <f t="shared" si="0"/>
        <v>0.10000000000000009</v>
      </c>
      <c r="R7" s="39">
        <f t="shared" si="1"/>
        <v>0.45872093023255855</v>
      </c>
      <c r="S7" s="40">
        <f t="shared" si="2"/>
        <v>0.33333333333333331</v>
      </c>
      <c r="T7" s="37" t="s">
        <v>33</v>
      </c>
      <c r="U7" s="37" t="e">
        <f t="shared" si="3"/>
        <v>#VALUE!</v>
      </c>
      <c r="V7" s="34" t="s">
        <v>33</v>
      </c>
      <c r="W7" s="41" t="s">
        <v>24</v>
      </c>
    </row>
    <row r="8" spans="1:24" s="11" customFormat="1" ht="20.100000000000001" customHeight="1" x14ac:dyDescent="0.2"/>
    <row r="9" spans="1:24" s="11" customFormat="1" ht="20.100000000000001" customHeight="1" x14ac:dyDescent="0.2">
      <c r="A9" s="48" t="s">
        <v>40</v>
      </c>
      <c r="B9" s="47"/>
      <c r="C9" s="47"/>
      <c r="D9" s="47"/>
      <c r="E9" s="47"/>
      <c r="F9" s="47"/>
      <c r="G9" s="45"/>
      <c r="H9" s="45"/>
      <c r="I9" s="44"/>
      <c r="J9" s="44"/>
    </row>
    <row r="10" spans="1:24" s="11" customFormat="1" ht="20.100000000000001" customHeight="1" x14ac:dyDescent="0.2">
      <c r="A10" s="47"/>
      <c r="B10" s="47"/>
      <c r="C10" s="47"/>
      <c r="D10" s="47"/>
      <c r="E10" s="47"/>
      <c r="F10" s="47"/>
      <c r="G10" s="46"/>
      <c r="H10" s="46"/>
    </row>
    <row r="11" spans="1:24" s="11" customFormat="1" ht="20.100000000000001" customHeight="1" x14ac:dyDescent="0.2">
      <c r="A11" s="47"/>
      <c r="B11" s="47"/>
      <c r="C11" s="47"/>
      <c r="D11" s="47"/>
      <c r="E11" s="47"/>
      <c r="F11" s="47"/>
      <c r="G11" s="46"/>
      <c r="H11" s="46"/>
    </row>
    <row r="12" spans="1:24" s="11" customFormat="1" ht="20.100000000000001" customHeight="1" x14ac:dyDescent="0.2">
      <c r="A12" s="47"/>
      <c r="B12" s="47"/>
      <c r="C12" s="47"/>
      <c r="D12" s="47"/>
      <c r="E12" s="47"/>
      <c r="F12" s="47"/>
      <c r="G12" s="46"/>
      <c r="H12" s="46"/>
    </row>
    <row r="13" spans="1:24" s="11" customFormat="1" ht="20.100000000000001" customHeight="1" x14ac:dyDescent="0.2">
      <c r="A13" s="46"/>
      <c r="B13" s="46"/>
      <c r="C13" s="46"/>
      <c r="D13" s="46"/>
      <c r="E13" s="46"/>
      <c r="F13" s="46"/>
      <c r="G13" s="46"/>
      <c r="H13" s="46"/>
    </row>
    <row r="14" spans="1:24" s="11" customFormat="1" ht="20.100000000000001" customHeight="1" x14ac:dyDescent="0.2"/>
    <row r="15" spans="1:24" s="11" customFormat="1" ht="20.100000000000001" customHeight="1" x14ac:dyDescent="0.2"/>
    <row r="16" spans="1:24" s="11" customFormat="1" ht="20.100000000000001" customHeight="1" x14ac:dyDescent="0.2"/>
    <row r="17" spans="4:4" s="11" customFormat="1" ht="20.100000000000001" customHeight="1" x14ac:dyDescent="0.2"/>
    <row r="18" spans="4:4" s="11" customFormat="1" ht="20.100000000000001" customHeight="1" x14ac:dyDescent="0.2"/>
    <row r="19" spans="4:4" s="11" customFormat="1" ht="20.100000000000001" customHeight="1" x14ac:dyDescent="0.2"/>
    <row r="20" spans="4:4" s="11" customFormat="1" ht="20.100000000000001" customHeight="1" x14ac:dyDescent="0.2"/>
    <row r="21" spans="4:4" s="11" customFormat="1" ht="20.100000000000001" customHeight="1" x14ac:dyDescent="0.2"/>
    <row r="22" spans="4:4" s="11" customFormat="1" ht="20.100000000000001" customHeight="1" x14ac:dyDescent="0.2"/>
    <row r="23" spans="4:4" s="11" customFormat="1" ht="20.100000000000001" customHeight="1" x14ac:dyDescent="0.2"/>
    <row r="24" spans="4:4" s="11" customFormat="1" ht="20.100000000000001" customHeight="1" x14ac:dyDescent="0.2"/>
    <row r="25" spans="4:4" s="11" customFormat="1" ht="20.100000000000001" customHeight="1" x14ac:dyDescent="0.2"/>
    <row r="26" spans="4:4" s="11" customFormat="1" ht="20.100000000000001" customHeight="1" x14ac:dyDescent="0.2"/>
    <row r="27" spans="4:4" x14ac:dyDescent="0.25">
      <c r="D27" s="23"/>
    </row>
  </sheetData>
  <mergeCells count="4">
    <mergeCell ref="A9:F12"/>
    <mergeCell ref="A1:C1"/>
    <mergeCell ref="D1:F1"/>
    <mergeCell ref="H1:O1"/>
  </mergeCells>
  <conditionalFormatting sqref="A3:O7">
    <cfRule type="expression" dxfId="10" priority="2">
      <formula>AND(#REF!="Yes",#REF!="Yes")</formula>
    </cfRule>
  </conditionalFormatting>
  <conditionalFormatting sqref="A3:W7">
    <cfRule type="expression" dxfId="9" priority="1">
      <formula>AND($V3="Yes",$W3="Yes")</formula>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
  <sheetViews>
    <sheetView workbookViewId="0">
      <selection activeCell="J14" sqref="J14"/>
    </sheetView>
  </sheetViews>
  <sheetFormatPr defaultRowHeight="15" x14ac:dyDescent="0.25"/>
  <cols>
    <col min="1" max="1" width="3.85546875" style="31" bestFit="1" customWidth="1"/>
    <col min="2" max="2" width="5" style="31" bestFit="1" customWidth="1"/>
    <col min="3" max="3" width="3.7109375" style="31" bestFit="1" customWidth="1"/>
    <col min="4" max="4" width="20.42578125" style="31" customWidth="1"/>
    <col min="5" max="5" width="3.85546875" style="31" bestFit="1" customWidth="1"/>
    <col min="6" max="6" width="6.42578125" style="31" customWidth="1"/>
    <col min="7" max="7" width="8.140625" style="31" bestFit="1" customWidth="1"/>
    <col min="8" max="10" width="7.42578125" style="31" bestFit="1" customWidth="1"/>
    <col min="11" max="11" width="7.85546875" style="31" bestFit="1" customWidth="1"/>
    <col min="12" max="12" width="7.7109375" style="31" bestFit="1" customWidth="1"/>
    <col min="13" max="13" width="6.85546875" style="31" bestFit="1" customWidth="1"/>
    <col min="14" max="14" width="10.42578125" style="31" bestFit="1" customWidth="1"/>
    <col min="15" max="15" width="6.7109375" style="31" bestFit="1" customWidth="1"/>
    <col min="16" max="19" width="9.140625" style="32"/>
    <col min="20" max="21" width="10.140625" style="32" customWidth="1"/>
    <col min="22" max="23" width="9.140625" style="32"/>
  </cols>
  <sheetData>
    <row r="1" spans="1:24" s="4" customFormat="1" ht="16.5" thickBot="1" x14ac:dyDescent="0.3">
      <c r="A1" s="43" t="s">
        <v>27</v>
      </c>
      <c r="B1" s="43"/>
      <c r="C1" s="43"/>
      <c r="D1" s="43"/>
      <c r="E1" s="43"/>
      <c r="F1" s="43"/>
      <c r="G1" s="1" t="s">
        <v>0</v>
      </c>
      <c r="H1" s="42"/>
      <c r="I1" s="42"/>
      <c r="J1" s="42"/>
      <c r="K1" s="42"/>
      <c r="L1" s="42"/>
      <c r="M1" s="42"/>
      <c r="N1" s="42"/>
      <c r="O1" s="42"/>
      <c r="P1" s="2"/>
      <c r="Q1" s="3"/>
      <c r="R1" s="3"/>
      <c r="S1" s="3"/>
      <c r="T1" s="3"/>
      <c r="U1" s="3"/>
      <c r="V1" s="3"/>
      <c r="W1" s="3"/>
    </row>
    <row r="2" spans="1:24" s="11" customFormat="1" ht="21" customHeight="1" thickBot="1" x14ac:dyDescent="0.25">
      <c r="A2" s="5" t="s">
        <v>1</v>
      </c>
      <c r="B2" s="6" t="s">
        <v>2</v>
      </c>
      <c r="C2" s="6" t="s">
        <v>3</v>
      </c>
      <c r="D2" s="6" t="s">
        <v>4</v>
      </c>
      <c r="E2" s="6" t="s">
        <v>5</v>
      </c>
      <c r="F2" s="7" t="s">
        <v>6</v>
      </c>
      <c r="G2" s="7" t="s">
        <v>7</v>
      </c>
      <c r="H2" s="7" t="s">
        <v>8</v>
      </c>
      <c r="I2" s="7" t="s">
        <v>9</v>
      </c>
      <c r="J2" s="7" t="s">
        <v>10</v>
      </c>
      <c r="K2" s="7" t="s">
        <v>11</v>
      </c>
      <c r="L2" s="6" t="s">
        <v>12</v>
      </c>
      <c r="M2" s="7" t="s">
        <v>13</v>
      </c>
      <c r="N2" s="7" t="s">
        <v>14</v>
      </c>
      <c r="O2" s="7" t="s">
        <v>15</v>
      </c>
      <c r="P2" s="8" t="s">
        <v>16</v>
      </c>
      <c r="Q2" s="7" t="s">
        <v>17</v>
      </c>
      <c r="R2" s="7" t="s">
        <v>18</v>
      </c>
      <c r="S2" s="7" t="s">
        <v>19</v>
      </c>
      <c r="T2" s="7" t="s">
        <v>20</v>
      </c>
      <c r="U2" s="7" t="s">
        <v>21</v>
      </c>
      <c r="V2" s="7" t="s">
        <v>22</v>
      </c>
      <c r="W2" s="9" t="s">
        <v>23</v>
      </c>
      <c r="X2" s="10"/>
    </row>
    <row r="3" spans="1:24" s="11" customFormat="1" ht="20.100000000000001" customHeight="1" x14ac:dyDescent="0.2">
      <c r="A3" s="12">
        <v>1</v>
      </c>
      <c r="B3" s="13">
        <v>1</v>
      </c>
      <c r="C3" s="13" t="s">
        <v>28</v>
      </c>
      <c r="D3" s="14" t="s">
        <v>36</v>
      </c>
      <c r="E3" s="13">
        <v>1</v>
      </c>
      <c r="F3" s="13" t="s">
        <v>30</v>
      </c>
      <c r="G3" s="13" t="s">
        <v>32</v>
      </c>
      <c r="H3" s="15">
        <v>2.4500000000000002</v>
      </c>
      <c r="I3" s="15">
        <v>2.5</v>
      </c>
      <c r="J3" s="16">
        <v>100</v>
      </c>
      <c r="K3" s="16">
        <v>3</v>
      </c>
      <c r="L3" s="16">
        <v>0</v>
      </c>
      <c r="M3" s="16">
        <v>0</v>
      </c>
      <c r="N3" s="16">
        <v>0</v>
      </c>
      <c r="O3" s="15">
        <v>159.59</v>
      </c>
      <c r="P3" s="17">
        <v>26.2</v>
      </c>
      <c r="Q3" s="15">
        <v>4.9999999999999822E-2</v>
      </c>
      <c r="R3" s="18">
        <v>0.22585877862595344</v>
      </c>
      <c r="S3" s="19">
        <v>1</v>
      </c>
      <c r="T3" s="16">
        <v>1</v>
      </c>
      <c r="U3" s="16">
        <f>IF(T3="","",ROUNDDOWN((K3/T3),0))</f>
        <v>3</v>
      </c>
      <c r="V3" s="13" t="s">
        <v>24</v>
      </c>
      <c r="W3" s="20" t="s">
        <v>24</v>
      </c>
    </row>
    <row r="4" spans="1:24" s="11" customFormat="1" ht="20.100000000000001" customHeight="1" x14ac:dyDescent="0.2">
      <c r="A4" s="21">
        <v>2</v>
      </c>
      <c r="B4" s="22">
        <v>2</v>
      </c>
      <c r="C4" s="22" t="s">
        <v>28</v>
      </c>
      <c r="D4" s="23" t="s">
        <v>38</v>
      </c>
      <c r="E4" s="22">
        <v>1</v>
      </c>
      <c r="F4" s="22" t="s">
        <v>31</v>
      </c>
      <c r="G4" s="22" t="s">
        <v>32</v>
      </c>
      <c r="H4" s="24">
        <v>2.25</v>
      </c>
      <c r="I4" s="24">
        <v>2.25</v>
      </c>
      <c r="J4" s="25">
        <v>42</v>
      </c>
      <c r="K4" s="25">
        <v>5</v>
      </c>
      <c r="L4" s="25">
        <v>13</v>
      </c>
      <c r="M4" s="25">
        <v>2</v>
      </c>
      <c r="N4" s="25">
        <v>1</v>
      </c>
      <c r="O4" s="24" t="s">
        <v>37</v>
      </c>
      <c r="P4" s="26">
        <v>21.5</v>
      </c>
      <c r="Q4" s="24">
        <v>0</v>
      </c>
      <c r="R4" s="27">
        <v>0</v>
      </c>
      <c r="S4" s="28">
        <v>0.27777777777777779</v>
      </c>
      <c r="T4" s="25">
        <v>1</v>
      </c>
      <c r="U4" s="25">
        <f t="shared" ref="U4:U7" si="0">IF(T4="","",ROUNDDOWN((K4/T4),0))</f>
        <v>5</v>
      </c>
      <c r="V4" s="22" t="s">
        <v>24</v>
      </c>
      <c r="W4" s="29" t="s">
        <v>25</v>
      </c>
    </row>
    <row r="5" spans="1:24" s="11" customFormat="1" ht="20.100000000000001" customHeight="1" x14ac:dyDescent="0.2">
      <c r="A5" s="21">
        <v>3</v>
      </c>
      <c r="B5" s="22">
        <v>3</v>
      </c>
      <c r="C5" s="22" t="s">
        <v>28</v>
      </c>
      <c r="D5" s="23" t="s">
        <v>36</v>
      </c>
      <c r="E5" s="22">
        <v>1</v>
      </c>
      <c r="F5" s="22" t="s">
        <v>30</v>
      </c>
      <c r="G5" s="22" t="s">
        <v>32</v>
      </c>
      <c r="H5" s="24">
        <v>2.0499999999999998</v>
      </c>
      <c r="I5" s="24">
        <v>2.1</v>
      </c>
      <c r="J5" s="25">
        <v>100</v>
      </c>
      <c r="K5" s="25">
        <v>1</v>
      </c>
      <c r="L5" s="25">
        <v>2</v>
      </c>
      <c r="M5" s="25">
        <v>0</v>
      </c>
      <c r="N5" s="25">
        <v>0</v>
      </c>
      <c r="O5" s="24">
        <v>238.04</v>
      </c>
      <c r="P5" s="26">
        <v>22.9</v>
      </c>
      <c r="Q5" s="24">
        <v>5.0000000000000266E-2</v>
      </c>
      <c r="R5" s="27">
        <v>0.25840611353711929</v>
      </c>
      <c r="S5" s="28">
        <v>0.33333333333333331</v>
      </c>
      <c r="T5" s="25">
        <v>1</v>
      </c>
      <c r="U5" s="25">
        <f t="shared" si="0"/>
        <v>1</v>
      </c>
      <c r="V5" s="22" t="s">
        <v>24</v>
      </c>
      <c r="W5" s="29" t="s">
        <v>24</v>
      </c>
    </row>
    <row r="6" spans="1:24" s="11" customFormat="1" ht="20.100000000000001" customHeight="1" x14ac:dyDescent="0.2">
      <c r="A6" s="21">
        <v>4</v>
      </c>
      <c r="B6" s="22">
        <v>4</v>
      </c>
      <c r="C6" s="22" t="s">
        <v>28</v>
      </c>
      <c r="D6" s="23" t="s">
        <v>38</v>
      </c>
      <c r="E6" s="22">
        <v>1</v>
      </c>
      <c r="F6" s="22" t="s">
        <v>31</v>
      </c>
      <c r="G6" s="22" t="s">
        <v>32</v>
      </c>
      <c r="H6" s="24">
        <v>2</v>
      </c>
      <c r="I6" s="24">
        <v>2.0499999999999998</v>
      </c>
      <c r="J6" s="25">
        <v>100</v>
      </c>
      <c r="K6" s="25">
        <v>3</v>
      </c>
      <c r="L6" s="25">
        <v>4</v>
      </c>
      <c r="M6" s="25">
        <v>1</v>
      </c>
      <c r="N6" s="25">
        <v>0</v>
      </c>
      <c r="O6" s="30">
        <v>927.52</v>
      </c>
      <c r="P6" s="26">
        <v>23.1</v>
      </c>
      <c r="Q6" s="24">
        <v>4.9999999999999822E-2</v>
      </c>
      <c r="R6" s="27">
        <v>0.25616883116883021</v>
      </c>
      <c r="S6" s="28">
        <v>0.42857142857142855</v>
      </c>
      <c r="T6" s="25">
        <v>1</v>
      </c>
      <c r="U6" s="25">
        <f t="shared" si="0"/>
        <v>3</v>
      </c>
      <c r="V6" s="22" t="s">
        <v>24</v>
      </c>
      <c r="W6" s="29" t="s">
        <v>24</v>
      </c>
    </row>
    <row r="7" spans="1:24" s="11" customFormat="1" ht="20.100000000000001" customHeight="1" thickBot="1" x14ac:dyDescent="0.25">
      <c r="A7" s="33">
        <v>5</v>
      </c>
      <c r="B7" s="34">
        <v>5</v>
      </c>
      <c r="C7" s="34" t="s">
        <v>28</v>
      </c>
      <c r="D7" s="35" t="s">
        <v>36</v>
      </c>
      <c r="E7" s="34">
        <v>1</v>
      </c>
      <c r="F7" s="34" t="s">
        <v>30</v>
      </c>
      <c r="G7" s="34" t="s">
        <v>32</v>
      </c>
      <c r="H7" s="36">
        <v>2.25</v>
      </c>
      <c r="I7" s="36">
        <v>2.25</v>
      </c>
      <c r="J7" s="37">
        <v>31</v>
      </c>
      <c r="K7" s="37">
        <v>7</v>
      </c>
      <c r="L7" s="37">
        <v>10</v>
      </c>
      <c r="M7" s="37">
        <v>1</v>
      </c>
      <c r="N7" s="37">
        <v>0</v>
      </c>
      <c r="O7" s="36" t="s">
        <v>37</v>
      </c>
      <c r="P7" s="38">
        <v>25.5</v>
      </c>
      <c r="Q7" s="36">
        <v>0</v>
      </c>
      <c r="R7" s="39">
        <v>0</v>
      </c>
      <c r="S7" s="40">
        <v>0.41176470588235292</v>
      </c>
      <c r="T7" s="37">
        <v>1</v>
      </c>
      <c r="U7" s="37">
        <f t="shared" si="0"/>
        <v>7</v>
      </c>
      <c r="V7" s="34" t="s">
        <v>24</v>
      </c>
      <c r="W7" s="41" t="s">
        <v>25</v>
      </c>
    </row>
    <row r="8" spans="1:24" s="11" customFormat="1" ht="20.100000000000001" customHeight="1" x14ac:dyDescent="0.2"/>
    <row r="9" spans="1:24" s="11" customFormat="1" ht="20.100000000000001" customHeight="1" x14ac:dyDescent="0.2">
      <c r="A9" s="48" t="s">
        <v>41</v>
      </c>
      <c r="B9" s="47"/>
      <c r="C9" s="47"/>
      <c r="D9" s="47"/>
      <c r="E9" s="47"/>
      <c r="F9" s="47"/>
      <c r="G9" s="44"/>
      <c r="H9" s="44"/>
    </row>
    <row r="10" spans="1:24" s="11" customFormat="1" ht="20.100000000000001" customHeight="1" x14ac:dyDescent="0.2">
      <c r="A10" s="47"/>
      <c r="B10" s="47"/>
      <c r="C10" s="47"/>
      <c r="D10" s="47"/>
      <c r="E10" s="47"/>
      <c r="F10" s="47"/>
    </row>
    <row r="11" spans="1:24" s="11" customFormat="1" ht="20.100000000000001" customHeight="1" x14ac:dyDescent="0.2">
      <c r="A11" s="47"/>
      <c r="B11" s="47"/>
      <c r="C11" s="47"/>
      <c r="D11" s="47"/>
      <c r="E11" s="47"/>
      <c r="F11" s="47"/>
    </row>
    <row r="12" spans="1:24" s="11" customFormat="1" ht="20.100000000000001" customHeight="1" x14ac:dyDescent="0.2">
      <c r="A12" s="47"/>
      <c r="B12" s="47"/>
      <c r="C12" s="47"/>
      <c r="D12" s="47"/>
      <c r="E12" s="47"/>
      <c r="F12" s="47"/>
    </row>
    <row r="13" spans="1:24" s="11" customFormat="1" ht="20.100000000000001" customHeight="1" x14ac:dyDescent="0.2"/>
    <row r="14" spans="1:24" s="11" customFormat="1" ht="20.100000000000001" customHeight="1" x14ac:dyDescent="0.2"/>
    <row r="15" spans="1:24" s="11" customFormat="1" ht="20.100000000000001" customHeight="1" x14ac:dyDescent="0.2"/>
    <row r="16" spans="1:24" s="11" customFormat="1" ht="20.100000000000001" customHeight="1" x14ac:dyDescent="0.2"/>
    <row r="17" spans="4:4" s="11" customFormat="1" ht="20.100000000000001" customHeight="1" x14ac:dyDescent="0.2"/>
    <row r="18" spans="4:4" s="11" customFormat="1" ht="20.100000000000001" customHeight="1" x14ac:dyDescent="0.2"/>
    <row r="19" spans="4:4" s="11" customFormat="1" ht="20.100000000000001" customHeight="1" x14ac:dyDescent="0.2"/>
    <row r="20" spans="4:4" s="11" customFormat="1" ht="20.100000000000001" customHeight="1" x14ac:dyDescent="0.2"/>
    <row r="21" spans="4:4" s="11" customFormat="1" ht="20.100000000000001" customHeight="1" x14ac:dyDescent="0.2"/>
    <row r="22" spans="4:4" s="11" customFormat="1" ht="20.100000000000001" customHeight="1" x14ac:dyDescent="0.2"/>
    <row r="23" spans="4:4" s="11" customFormat="1" ht="20.100000000000001" customHeight="1" x14ac:dyDescent="0.2"/>
    <row r="24" spans="4:4" s="11" customFormat="1" ht="20.100000000000001" customHeight="1" x14ac:dyDescent="0.2"/>
    <row r="25" spans="4:4" s="11" customFormat="1" ht="20.100000000000001" customHeight="1" x14ac:dyDescent="0.2"/>
    <row r="26" spans="4:4" s="11" customFormat="1" ht="20.100000000000001" customHeight="1" x14ac:dyDescent="0.2"/>
    <row r="27" spans="4:4" x14ac:dyDescent="0.25">
      <c r="D27" s="23"/>
    </row>
  </sheetData>
  <mergeCells count="4">
    <mergeCell ref="A1:C1"/>
    <mergeCell ref="D1:F1"/>
    <mergeCell ref="H1:O1"/>
    <mergeCell ref="A9:F12"/>
  </mergeCells>
  <conditionalFormatting sqref="A3:O7">
    <cfRule type="expression" dxfId="8" priority="2">
      <formula>AND(#REF!="Yes",#REF!="Yes")</formula>
    </cfRule>
  </conditionalFormatting>
  <conditionalFormatting sqref="A3:W7">
    <cfRule type="expression" dxfId="7" priority="1">
      <formula>AND($V3="Yes",$W3="Yes")</formula>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
  <sheetViews>
    <sheetView workbookViewId="0">
      <selection activeCell="H10" sqref="H10"/>
    </sheetView>
  </sheetViews>
  <sheetFormatPr defaultRowHeight="15" x14ac:dyDescent="0.25"/>
  <cols>
    <col min="1" max="1" width="3.85546875" style="31" bestFit="1" customWidth="1"/>
    <col min="2" max="2" width="5" style="31" bestFit="1" customWidth="1"/>
    <col min="3" max="3" width="3.7109375" style="31" bestFit="1" customWidth="1"/>
    <col min="4" max="4" width="19.85546875" style="31" customWidth="1"/>
    <col min="5" max="5" width="3.85546875" style="31" bestFit="1" customWidth="1"/>
    <col min="6" max="6" width="6.42578125" style="31" customWidth="1"/>
    <col min="7" max="7" width="8.140625" style="31" bestFit="1" customWidth="1"/>
    <col min="8" max="10" width="7.42578125" style="31" bestFit="1" customWidth="1"/>
    <col min="11" max="11" width="7.85546875" style="31" bestFit="1" customWidth="1"/>
    <col min="12" max="12" width="7.7109375" style="31" bestFit="1" customWidth="1"/>
    <col min="13" max="13" width="6.85546875" style="31" bestFit="1" customWidth="1"/>
    <col min="14" max="14" width="10.42578125" style="31" bestFit="1" customWidth="1"/>
    <col min="15" max="15" width="6.7109375" style="31" bestFit="1" customWidth="1"/>
    <col min="16" max="19" width="9.140625" style="32"/>
    <col min="20" max="21" width="10.140625" style="32" customWidth="1"/>
    <col min="22" max="23" width="9.140625" style="32"/>
  </cols>
  <sheetData>
    <row r="1" spans="1:24" s="4" customFormat="1" ht="16.5" thickBot="1" x14ac:dyDescent="0.3">
      <c r="A1" s="43" t="s">
        <v>27</v>
      </c>
      <c r="B1" s="43"/>
      <c r="C1" s="43"/>
      <c r="D1" s="43"/>
      <c r="E1" s="43"/>
      <c r="F1" s="43"/>
      <c r="G1" s="1" t="s">
        <v>0</v>
      </c>
      <c r="H1" s="42"/>
      <c r="I1" s="42"/>
      <c r="J1" s="42"/>
      <c r="K1" s="42"/>
      <c r="L1" s="42"/>
      <c r="M1" s="42"/>
      <c r="N1" s="42"/>
      <c r="O1" s="42"/>
      <c r="P1" s="2"/>
      <c r="Q1" s="3"/>
      <c r="R1" s="3"/>
      <c r="S1" s="3"/>
      <c r="T1" s="3"/>
      <c r="U1" s="3"/>
      <c r="V1" s="3"/>
      <c r="W1" s="3"/>
    </row>
    <row r="2" spans="1:24" s="11" customFormat="1" ht="21" customHeight="1" thickBot="1" x14ac:dyDescent="0.25">
      <c r="A2" s="5" t="s">
        <v>1</v>
      </c>
      <c r="B2" s="6" t="s">
        <v>2</v>
      </c>
      <c r="C2" s="6" t="s">
        <v>3</v>
      </c>
      <c r="D2" s="6" t="s">
        <v>4</v>
      </c>
      <c r="E2" s="6" t="s">
        <v>5</v>
      </c>
      <c r="F2" s="7" t="s">
        <v>6</v>
      </c>
      <c r="G2" s="7" t="s">
        <v>7</v>
      </c>
      <c r="H2" s="7" t="s">
        <v>8</v>
      </c>
      <c r="I2" s="7" t="s">
        <v>9</v>
      </c>
      <c r="J2" s="7" t="s">
        <v>10</v>
      </c>
      <c r="K2" s="7" t="s">
        <v>11</v>
      </c>
      <c r="L2" s="6" t="s">
        <v>12</v>
      </c>
      <c r="M2" s="7" t="s">
        <v>13</v>
      </c>
      <c r="N2" s="7" t="s">
        <v>14</v>
      </c>
      <c r="O2" s="7" t="s">
        <v>15</v>
      </c>
      <c r="P2" s="8" t="s">
        <v>16</v>
      </c>
      <c r="Q2" s="7" t="s">
        <v>17</v>
      </c>
      <c r="R2" s="7" t="s">
        <v>18</v>
      </c>
      <c r="S2" s="7" t="s">
        <v>19</v>
      </c>
      <c r="T2" s="7" t="s">
        <v>20</v>
      </c>
      <c r="U2" s="7" t="s">
        <v>21</v>
      </c>
      <c r="V2" s="7" t="s">
        <v>22</v>
      </c>
      <c r="W2" s="9" t="s">
        <v>23</v>
      </c>
      <c r="X2" s="10"/>
    </row>
    <row r="3" spans="1:24" s="11" customFormat="1" ht="20.100000000000001" customHeight="1" x14ac:dyDescent="0.2">
      <c r="A3" s="12">
        <v>1</v>
      </c>
      <c r="B3" s="13">
        <v>1</v>
      </c>
      <c r="C3" s="13" t="s">
        <v>28</v>
      </c>
      <c r="D3" s="14" t="s">
        <v>36</v>
      </c>
      <c r="E3" s="13">
        <v>2</v>
      </c>
      <c r="F3" s="13" t="s">
        <v>30</v>
      </c>
      <c r="G3" s="13" t="s">
        <v>32</v>
      </c>
      <c r="H3" s="15">
        <v>2.2999999999999998</v>
      </c>
      <c r="I3" s="15">
        <v>2.35</v>
      </c>
      <c r="J3" s="16">
        <v>100</v>
      </c>
      <c r="K3" s="16">
        <v>6</v>
      </c>
      <c r="L3" s="16">
        <v>13</v>
      </c>
      <c r="M3" s="16">
        <v>0</v>
      </c>
      <c r="N3" s="16">
        <v>2</v>
      </c>
      <c r="O3" s="15">
        <v>2063.2399999999998</v>
      </c>
      <c r="P3" s="17">
        <v>25.3</v>
      </c>
      <c r="Q3" s="15">
        <v>5.0000000000000266E-2</v>
      </c>
      <c r="R3" s="18">
        <v>0.23389328063241235</v>
      </c>
      <c r="S3" s="19">
        <v>0.31578947368421051</v>
      </c>
      <c r="T3" s="16">
        <v>1</v>
      </c>
      <c r="U3" s="16">
        <f>IF(T3="","",ROUNDDOWN((K3/T3),0))</f>
        <v>6</v>
      </c>
      <c r="V3" s="13" t="s">
        <v>24</v>
      </c>
      <c r="W3" s="20" t="s">
        <v>24</v>
      </c>
    </row>
    <row r="4" spans="1:24" s="11" customFormat="1" ht="20.100000000000001" customHeight="1" x14ac:dyDescent="0.2">
      <c r="A4" s="21">
        <v>2</v>
      </c>
      <c r="B4" s="22">
        <v>2</v>
      </c>
      <c r="C4" s="22" t="s">
        <v>28</v>
      </c>
      <c r="D4" s="23" t="s">
        <v>38</v>
      </c>
      <c r="E4" s="22">
        <v>2</v>
      </c>
      <c r="F4" s="22" t="s">
        <v>31</v>
      </c>
      <c r="G4" s="22" t="s">
        <v>32</v>
      </c>
      <c r="H4" s="24">
        <v>2.2000000000000002</v>
      </c>
      <c r="I4" s="24">
        <v>2.2000000000000002</v>
      </c>
      <c r="J4" s="25">
        <v>1</v>
      </c>
      <c r="K4" s="25">
        <v>2</v>
      </c>
      <c r="L4" s="25">
        <v>2</v>
      </c>
      <c r="M4" s="25">
        <v>0</v>
      </c>
      <c r="N4" s="25">
        <v>0</v>
      </c>
      <c r="O4" s="24" t="s">
        <v>37</v>
      </c>
      <c r="P4" s="26">
        <v>21.3</v>
      </c>
      <c r="Q4" s="24">
        <v>0</v>
      </c>
      <c r="R4" s="27">
        <v>0</v>
      </c>
      <c r="S4" s="28">
        <v>0.5</v>
      </c>
      <c r="T4" s="25">
        <v>1</v>
      </c>
      <c r="U4" s="25">
        <f t="shared" ref="U4:U7" si="0">IF(T4="","",ROUNDDOWN((K4/T4),0))</f>
        <v>2</v>
      </c>
      <c r="V4" s="22" t="s">
        <v>25</v>
      </c>
      <c r="W4" s="29" t="s">
        <v>25</v>
      </c>
    </row>
    <row r="5" spans="1:24" s="11" customFormat="1" ht="20.100000000000001" customHeight="1" x14ac:dyDescent="0.2">
      <c r="A5" s="21">
        <v>3</v>
      </c>
      <c r="B5" s="22">
        <v>3</v>
      </c>
      <c r="C5" s="22" t="s">
        <v>28</v>
      </c>
      <c r="D5" s="23" t="s">
        <v>36</v>
      </c>
      <c r="E5" s="22">
        <v>2</v>
      </c>
      <c r="F5" s="22" t="s">
        <v>30</v>
      </c>
      <c r="G5" s="22" t="s">
        <v>32</v>
      </c>
      <c r="H5" s="24">
        <v>2.0499999999999998</v>
      </c>
      <c r="I5" s="24">
        <v>2.0499999999999998</v>
      </c>
      <c r="J5" s="25">
        <v>100</v>
      </c>
      <c r="K5" s="25">
        <v>4</v>
      </c>
      <c r="L5" s="25">
        <v>10</v>
      </c>
      <c r="M5" s="25">
        <v>1</v>
      </c>
      <c r="N5" s="25">
        <v>0</v>
      </c>
      <c r="O5" s="24">
        <v>1621.51</v>
      </c>
      <c r="P5" s="26">
        <v>22.2</v>
      </c>
      <c r="Q5" s="24">
        <v>0</v>
      </c>
      <c r="R5" s="27">
        <v>0</v>
      </c>
      <c r="S5" s="28">
        <v>0.2857142857142857</v>
      </c>
      <c r="T5" s="25">
        <v>1</v>
      </c>
      <c r="U5" s="25">
        <f t="shared" si="0"/>
        <v>4</v>
      </c>
      <c r="V5" s="22" t="s">
        <v>24</v>
      </c>
      <c r="W5" s="29" t="s">
        <v>24</v>
      </c>
    </row>
    <row r="6" spans="1:24" s="11" customFormat="1" ht="20.100000000000001" customHeight="1" x14ac:dyDescent="0.2">
      <c r="A6" s="21">
        <v>4</v>
      </c>
      <c r="B6" s="22">
        <v>4</v>
      </c>
      <c r="C6" s="22" t="s">
        <v>28</v>
      </c>
      <c r="D6" s="23" t="s">
        <v>38</v>
      </c>
      <c r="E6" s="22">
        <v>2</v>
      </c>
      <c r="F6" s="22" t="s">
        <v>31</v>
      </c>
      <c r="G6" s="22" t="s">
        <v>32</v>
      </c>
      <c r="H6" s="24">
        <v>1.95</v>
      </c>
      <c r="I6" s="24">
        <v>2.0499999999999998</v>
      </c>
      <c r="J6" s="25">
        <v>100</v>
      </c>
      <c r="K6" s="25">
        <v>1</v>
      </c>
      <c r="L6" s="25">
        <v>1</v>
      </c>
      <c r="M6" s="25">
        <v>2</v>
      </c>
      <c r="N6" s="25">
        <v>0</v>
      </c>
      <c r="O6" s="30">
        <v>1877.12</v>
      </c>
      <c r="P6" s="26">
        <v>22.6</v>
      </c>
      <c r="Q6" s="24">
        <v>9.9999999999999867E-2</v>
      </c>
      <c r="R6" s="27">
        <v>0.52367256637168069</v>
      </c>
      <c r="S6" s="28">
        <v>0.5</v>
      </c>
      <c r="T6" s="25">
        <v>1</v>
      </c>
      <c r="U6" s="25">
        <f t="shared" si="0"/>
        <v>1</v>
      </c>
      <c r="V6" s="22" t="s">
        <v>24</v>
      </c>
      <c r="W6" s="29" t="s">
        <v>24</v>
      </c>
    </row>
    <row r="7" spans="1:24" s="11" customFormat="1" ht="20.100000000000001" customHeight="1" thickBot="1" x14ac:dyDescent="0.25">
      <c r="A7" s="33">
        <v>5</v>
      </c>
      <c r="B7" s="34">
        <v>5</v>
      </c>
      <c r="C7" s="34" t="s">
        <v>28</v>
      </c>
      <c r="D7" s="35" t="s">
        <v>36</v>
      </c>
      <c r="E7" s="34">
        <v>2</v>
      </c>
      <c r="F7" s="34" t="s">
        <v>30</v>
      </c>
      <c r="G7" s="34" t="s">
        <v>32</v>
      </c>
      <c r="H7" s="36">
        <v>2.15</v>
      </c>
      <c r="I7" s="36">
        <v>2.15</v>
      </c>
      <c r="J7" s="37">
        <v>83</v>
      </c>
      <c r="K7" s="37">
        <v>4</v>
      </c>
      <c r="L7" s="37">
        <v>1</v>
      </c>
      <c r="M7" s="37">
        <v>0</v>
      </c>
      <c r="N7" s="37">
        <v>0</v>
      </c>
      <c r="O7" s="36" t="s">
        <v>37</v>
      </c>
      <c r="P7" s="38">
        <v>25.3</v>
      </c>
      <c r="Q7" s="36">
        <v>0</v>
      </c>
      <c r="R7" s="39">
        <v>0</v>
      </c>
      <c r="S7" s="40">
        <v>0.8</v>
      </c>
      <c r="T7" s="37">
        <v>1</v>
      </c>
      <c r="U7" s="37">
        <f t="shared" si="0"/>
        <v>4</v>
      </c>
      <c r="V7" s="34" t="s">
        <v>25</v>
      </c>
      <c r="W7" s="41" t="s">
        <v>25</v>
      </c>
    </row>
    <row r="8" spans="1:24" s="11" customFormat="1" ht="20.100000000000001" customHeight="1" x14ac:dyDescent="0.2"/>
    <row r="9" spans="1:24" s="11" customFormat="1" ht="20.100000000000001" customHeight="1" x14ac:dyDescent="0.2">
      <c r="A9" s="48" t="s">
        <v>42</v>
      </c>
      <c r="B9" s="47"/>
      <c r="C9" s="47"/>
      <c r="D9" s="47"/>
      <c r="E9" s="47"/>
      <c r="F9" s="47"/>
    </row>
    <row r="10" spans="1:24" s="11" customFormat="1" ht="20.100000000000001" customHeight="1" x14ac:dyDescent="0.2">
      <c r="A10" s="47"/>
      <c r="B10" s="47"/>
      <c r="C10" s="47"/>
      <c r="D10" s="47"/>
      <c r="E10" s="47"/>
      <c r="F10" s="47"/>
    </row>
    <row r="11" spans="1:24" s="11" customFormat="1" ht="20.100000000000001" customHeight="1" x14ac:dyDescent="0.2">
      <c r="A11" s="47"/>
      <c r="B11" s="47"/>
      <c r="C11" s="47"/>
      <c r="D11" s="47"/>
      <c r="E11" s="47"/>
      <c r="F11" s="47"/>
    </row>
    <row r="12" spans="1:24" s="11" customFormat="1" ht="20.100000000000001" customHeight="1" x14ac:dyDescent="0.2">
      <c r="A12" s="47"/>
      <c r="B12" s="47"/>
      <c r="C12" s="47"/>
      <c r="D12" s="47"/>
      <c r="E12" s="47"/>
      <c r="F12" s="47"/>
    </row>
    <row r="13" spans="1:24" s="11" customFormat="1" ht="20.100000000000001" customHeight="1" x14ac:dyDescent="0.2"/>
    <row r="14" spans="1:24" s="11" customFormat="1" ht="20.100000000000001" customHeight="1" x14ac:dyDescent="0.2"/>
    <row r="15" spans="1:24" s="11" customFormat="1" ht="20.100000000000001" customHeight="1" x14ac:dyDescent="0.2"/>
    <row r="16" spans="1:24" s="11" customFormat="1" ht="20.100000000000001" customHeight="1" x14ac:dyDescent="0.2"/>
    <row r="17" spans="4:4" s="11" customFormat="1" ht="20.100000000000001" customHeight="1" x14ac:dyDescent="0.2"/>
    <row r="18" spans="4:4" s="11" customFormat="1" ht="20.100000000000001" customHeight="1" x14ac:dyDescent="0.2"/>
    <row r="19" spans="4:4" s="11" customFormat="1" ht="20.100000000000001" customHeight="1" x14ac:dyDescent="0.2"/>
    <row r="20" spans="4:4" s="11" customFormat="1" ht="20.100000000000001" customHeight="1" x14ac:dyDescent="0.2"/>
    <row r="21" spans="4:4" s="11" customFormat="1" ht="20.100000000000001" customHeight="1" x14ac:dyDescent="0.2"/>
    <row r="22" spans="4:4" s="11" customFormat="1" ht="20.100000000000001" customHeight="1" x14ac:dyDescent="0.2"/>
    <row r="23" spans="4:4" s="11" customFormat="1" ht="20.100000000000001" customHeight="1" x14ac:dyDescent="0.2"/>
    <row r="24" spans="4:4" s="11" customFormat="1" ht="20.100000000000001" customHeight="1" x14ac:dyDescent="0.2"/>
    <row r="25" spans="4:4" s="11" customFormat="1" ht="20.100000000000001" customHeight="1" x14ac:dyDescent="0.2"/>
    <row r="26" spans="4:4" s="11" customFormat="1" ht="20.100000000000001" customHeight="1" x14ac:dyDescent="0.2"/>
    <row r="27" spans="4:4" x14ac:dyDescent="0.25">
      <c r="D27" s="23"/>
    </row>
  </sheetData>
  <mergeCells count="4">
    <mergeCell ref="A1:C1"/>
    <mergeCell ref="D1:F1"/>
    <mergeCell ref="H1:O1"/>
    <mergeCell ref="A9:F12"/>
  </mergeCells>
  <conditionalFormatting sqref="A3:O7">
    <cfRule type="expression" dxfId="6" priority="3">
      <formula>AND(#REF!="Yes",#REF!="Yes")</formula>
    </cfRule>
  </conditionalFormatting>
  <conditionalFormatting sqref="A3:S7 V3:W7">
    <cfRule type="expression" dxfId="5" priority="2">
      <formula>AND($V3="Yes",$W3="Yes")</formula>
    </cfRule>
  </conditionalFormatting>
  <conditionalFormatting sqref="T3:U7">
    <cfRule type="expression" dxfId="2" priority="1">
      <formula>AND($V3="Yes",$W3="Yes")</formula>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
  <sheetViews>
    <sheetView tabSelected="1" workbookViewId="0">
      <selection activeCell="AA21" sqref="AA21"/>
    </sheetView>
  </sheetViews>
  <sheetFormatPr defaultRowHeight="15" x14ac:dyDescent="0.25"/>
  <cols>
    <col min="1" max="1" width="3.85546875" style="31" bestFit="1" customWidth="1"/>
    <col min="2" max="2" width="5" style="31" bestFit="1" customWidth="1"/>
    <col min="3" max="3" width="3.7109375" style="31" bestFit="1" customWidth="1"/>
    <col min="4" max="4" width="18.85546875" style="31" customWidth="1"/>
    <col min="5" max="5" width="3.85546875" style="31" bestFit="1" customWidth="1"/>
    <col min="6" max="6" width="6.42578125" style="31" customWidth="1"/>
    <col min="7" max="7" width="8.140625" style="31" bestFit="1" customWidth="1"/>
    <col min="8" max="10" width="7.42578125" style="31" bestFit="1" customWidth="1"/>
    <col min="11" max="11" width="7.85546875" style="31" bestFit="1" customWidth="1"/>
    <col min="12" max="12" width="7.7109375" style="31" bestFit="1" customWidth="1"/>
    <col min="13" max="13" width="6.85546875" style="31" bestFit="1" customWidth="1"/>
    <col min="14" max="14" width="10.42578125" style="31" bestFit="1" customWidth="1"/>
    <col min="15" max="15" width="6.7109375" style="31" bestFit="1" customWidth="1"/>
    <col min="16" max="19" width="9.140625" style="32"/>
    <col min="20" max="21" width="10.140625" style="32" customWidth="1"/>
    <col min="22" max="23" width="9.140625" style="32"/>
  </cols>
  <sheetData>
    <row r="1" spans="1:24" s="4" customFormat="1" ht="16.5" thickBot="1" x14ac:dyDescent="0.3">
      <c r="A1" s="43" t="s">
        <v>27</v>
      </c>
      <c r="B1" s="43"/>
      <c r="C1" s="43"/>
      <c r="D1" s="43"/>
      <c r="E1" s="43"/>
      <c r="F1" s="43"/>
      <c r="G1" s="1" t="s">
        <v>0</v>
      </c>
      <c r="H1" s="42"/>
      <c r="I1" s="42"/>
      <c r="J1" s="42"/>
      <c r="K1" s="42"/>
      <c r="L1" s="42"/>
      <c r="M1" s="42"/>
      <c r="N1" s="42"/>
      <c r="O1" s="42"/>
      <c r="P1" s="2"/>
      <c r="Q1" s="3"/>
      <c r="R1" s="3"/>
      <c r="S1" s="3"/>
      <c r="T1" s="3"/>
      <c r="U1" s="3"/>
      <c r="V1" s="3"/>
      <c r="W1" s="3"/>
    </row>
    <row r="2" spans="1:24" s="11" customFormat="1" ht="21" customHeight="1" thickBot="1" x14ac:dyDescent="0.25">
      <c r="A2" s="5" t="s">
        <v>1</v>
      </c>
      <c r="B2" s="6" t="s">
        <v>2</v>
      </c>
      <c r="C2" s="6" t="s">
        <v>3</v>
      </c>
      <c r="D2" s="6" t="s">
        <v>4</v>
      </c>
      <c r="E2" s="6" t="s">
        <v>5</v>
      </c>
      <c r="F2" s="7" t="s">
        <v>6</v>
      </c>
      <c r="G2" s="7" t="s">
        <v>7</v>
      </c>
      <c r="H2" s="7" t="s">
        <v>8</v>
      </c>
      <c r="I2" s="7" t="s">
        <v>9</v>
      </c>
      <c r="J2" s="7" t="s">
        <v>10</v>
      </c>
      <c r="K2" s="7" t="s">
        <v>11</v>
      </c>
      <c r="L2" s="6" t="s">
        <v>12</v>
      </c>
      <c r="M2" s="7" t="s">
        <v>13</v>
      </c>
      <c r="N2" s="7" t="s">
        <v>14</v>
      </c>
      <c r="O2" s="7" t="s">
        <v>15</v>
      </c>
      <c r="P2" s="8" t="s">
        <v>16</v>
      </c>
      <c r="Q2" s="7" t="s">
        <v>17</v>
      </c>
      <c r="R2" s="7" t="s">
        <v>18</v>
      </c>
      <c r="S2" s="7" t="s">
        <v>19</v>
      </c>
      <c r="T2" s="7" t="s">
        <v>20</v>
      </c>
      <c r="U2" s="7" t="s">
        <v>21</v>
      </c>
      <c r="V2" s="7" t="s">
        <v>22</v>
      </c>
      <c r="W2" s="9" t="s">
        <v>23</v>
      </c>
      <c r="X2" s="10"/>
    </row>
    <row r="3" spans="1:24" s="11" customFormat="1" ht="20.100000000000001" customHeight="1" x14ac:dyDescent="0.2">
      <c r="A3" s="12">
        <v>1</v>
      </c>
      <c r="B3" s="13">
        <v>1</v>
      </c>
      <c r="C3" s="13" t="s">
        <v>28</v>
      </c>
      <c r="D3" s="14" t="s">
        <v>43</v>
      </c>
      <c r="E3" s="13">
        <v>1</v>
      </c>
      <c r="F3" s="13" t="s">
        <v>30</v>
      </c>
      <c r="G3" s="13" t="s">
        <v>32</v>
      </c>
      <c r="H3" s="15">
        <v>2.25</v>
      </c>
      <c r="I3" s="15">
        <v>2.25</v>
      </c>
      <c r="J3" s="16">
        <v>23</v>
      </c>
      <c r="K3" s="16">
        <v>5</v>
      </c>
      <c r="L3" s="16">
        <v>1</v>
      </c>
      <c r="M3" s="16">
        <v>0</v>
      </c>
      <c r="N3" s="16">
        <v>0</v>
      </c>
      <c r="O3" s="15" t="s">
        <v>37</v>
      </c>
      <c r="P3" s="17">
        <v>24.7</v>
      </c>
      <c r="Q3" s="15">
        <v>0</v>
      </c>
      <c r="R3" s="18">
        <v>0</v>
      </c>
      <c r="S3" s="19">
        <v>0.83333333333333337</v>
      </c>
      <c r="T3" s="16">
        <v>1</v>
      </c>
      <c r="U3" s="16">
        <f>IF(T3="","",ROUNDDOWN((K3/T3),0))</f>
        <v>5</v>
      </c>
      <c r="V3" s="13" t="s">
        <v>24</v>
      </c>
      <c r="W3" s="20" t="s">
        <v>25</v>
      </c>
    </row>
    <row r="4" spans="1:24" s="11" customFormat="1" ht="20.100000000000001" customHeight="1" x14ac:dyDescent="0.2">
      <c r="A4" s="21">
        <v>2</v>
      </c>
      <c r="B4" s="22">
        <v>2</v>
      </c>
      <c r="C4" s="22" t="s">
        <v>28</v>
      </c>
      <c r="D4" s="23" t="s">
        <v>38</v>
      </c>
      <c r="E4" s="22">
        <v>3</v>
      </c>
      <c r="F4" s="22" t="s">
        <v>31</v>
      </c>
      <c r="G4" s="22" t="s">
        <v>32</v>
      </c>
      <c r="H4" s="24">
        <v>1.95</v>
      </c>
      <c r="I4" s="24">
        <v>1.95</v>
      </c>
      <c r="J4" s="25">
        <v>0</v>
      </c>
      <c r="K4" s="25">
        <v>0</v>
      </c>
      <c r="L4" s="25">
        <v>2</v>
      </c>
      <c r="M4" s="25">
        <v>0</v>
      </c>
      <c r="N4" s="25">
        <v>0</v>
      </c>
      <c r="O4" s="24" t="s">
        <v>37</v>
      </c>
      <c r="P4" s="26">
        <v>21.3</v>
      </c>
      <c r="Q4" s="24">
        <v>0</v>
      </c>
      <c r="R4" s="27">
        <v>0</v>
      </c>
      <c r="S4" s="28">
        <v>0</v>
      </c>
      <c r="T4" s="25">
        <v>1</v>
      </c>
      <c r="U4" s="25">
        <f t="shared" ref="U4:U7" si="0">IF(T4="","",ROUNDDOWN((K4/T4),0))</f>
        <v>0</v>
      </c>
      <c r="V4" s="22" t="s">
        <v>25</v>
      </c>
      <c r="W4" s="29" t="s">
        <v>25</v>
      </c>
    </row>
    <row r="5" spans="1:24" s="11" customFormat="1" ht="20.100000000000001" customHeight="1" x14ac:dyDescent="0.2">
      <c r="A5" s="21">
        <v>3</v>
      </c>
      <c r="B5" s="22">
        <v>3</v>
      </c>
      <c r="C5" s="22" t="s">
        <v>28</v>
      </c>
      <c r="D5" s="23" t="s">
        <v>43</v>
      </c>
      <c r="E5" s="22">
        <v>1</v>
      </c>
      <c r="F5" s="22" t="s">
        <v>30</v>
      </c>
      <c r="G5" s="22" t="s">
        <v>32</v>
      </c>
      <c r="H5" s="24">
        <v>2.2000000000000002</v>
      </c>
      <c r="I5" s="24">
        <v>2.2000000000000002</v>
      </c>
      <c r="J5" s="25">
        <v>0</v>
      </c>
      <c r="K5" s="25">
        <v>2</v>
      </c>
      <c r="L5" s="25">
        <v>3</v>
      </c>
      <c r="M5" s="25">
        <v>0</v>
      </c>
      <c r="N5" s="25">
        <v>0</v>
      </c>
      <c r="O5" s="24" t="s">
        <v>37</v>
      </c>
      <c r="P5" s="26">
        <v>21.9</v>
      </c>
      <c r="Q5" s="24">
        <v>0</v>
      </c>
      <c r="R5" s="27">
        <v>0</v>
      </c>
      <c r="S5" s="28">
        <v>0.4</v>
      </c>
      <c r="T5" s="25">
        <v>1</v>
      </c>
      <c r="U5" s="25">
        <f t="shared" si="0"/>
        <v>2</v>
      </c>
      <c r="V5" s="22" t="s">
        <v>24</v>
      </c>
      <c r="W5" s="29" t="s">
        <v>25</v>
      </c>
    </row>
    <row r="6" spans="1:24" s="11" customFormat="1" ht="20.100000000000001" customHeight="1" x14ac:dyDescent="0.2">
      <c r="A6" s="21">
        <v>4</v>
      </c>
      <c r="B6" s="22">
        <v>4</v>
      </c>
      <c r="C6" s="22" t="s">
        <v>28</v>
      </c>
      <c r="D6" s="23" t="s">
        <v>44</v>
      </c>
      <c r="E6" s="22">
        <v>1</v>
      </c>
      <c r="F6" s="22" t="s">
        <v>31</v>
      </c>
      <c r="G6" s="22" t="s">
        <v>32</v>
      </c>
      <c r="H6" s="24">
        <v>2.15</v>
      </c>
      <c r="I6" s="24">
        <v>2.15</v>
      </c>
      <c r="J6" s="25">
        <v>0</v>
      </c>
      <c r="K6" s="25">
        <v>0</v>
      </c>
      <c r="L6" s="25">
        <v>0</v>
      </c>
      <c r="M6" s="25">
        <v>0</v>
      </c>
      <c r="N6" s="25">
        <v>0</v>
      </c>
      <c r="O6" s="30" t="s">
        <v>37</v>
      </c>
      <c r="P6" s="26">
        <v>22.3</v>
      </c>
      <c r="Q6" s="24">
        <v>0</v>
      </c>
      <c r="R6" s="27">
        <v>0</v>
      </c>
      <c r="S6" s="28" t="e">
        <v>#DIV/0!</v>
      </c>
      <c r="T6" s="25">
        <v>1</v>
      </c>
      <c r="U6" s="25">
        <f t="shared" si="0"/>
        <v>0</v>
      </c>
      <c r="V6" s="22" t="s">
        <v>24</v>
      </c>
      <c r="W6" s="29" t="s">
        <v>25</v>
      </c>
    </row>
    <row r="7" spans="1:24" s="11" customFormat="1" ht="20.100000000000001" customHeight="1" thickBot="1" x14ac:dyDescent="0.25">
      <c r="A7" s="33">
        <v>5</v>
      </c>
      <c r="B7" s="34">
        <v>5</v>
      </c>
      <c r="C7" s="34" t="s">
        <v>28</v>
      </c>
      <c r="D7" s="35" t="s">
        <v>39</v>
      </c>
      <c r="E7" s="34">
        <v>3</v>
      </c>
      <c r="F7" s="34" t="s">
        <v>30</v>
      </c>
      <c r="G7" s="34" t="s">
        <v>32</v>
      </c>
      <c r="H7" s="36">
        <v>1.85</v>
      </c>
      <c r="I7" s="36">
        <v>1.85</v>
      </c>
      <c r="J7" s="37">
        <v>48</v>
      </c>
      <c r="K7" s="37">
        <v>1</v>
      </c>
      <c r="L7" s="37">
        <v>0</v>
      </c>
      <c r="M7" s="37">
        <v>0</v>
      </c>
      <c r="N7" s="37">
        <v>0</v>
      </c>
      <c r="O7" s="36" t="s">
        <v>37</v>
      </c>
      <c r="P7" s="38">
        <v>24.9</v>
      </c>
      <c r="Q7" s="36">
        <v>0</v>
      </c>
      <c r="R7" s="39">
        <v>0</v>
      </c>
      <c r="S7" s="40">
        <v>1</v>
      </c>
      <c r="T7" s="37">
        <v>1</v>
      </c>
      <c r="U7" s="37">
        <f t="shared" si="0"/>
        <v>1</v>
      </c>
      <c r="V7" s="34" t="s">
        <v>25</v>
      </c>
      <c r="W7" s="41" t="s">
        <v>25</v>
      </c>
    </row>
    <row r="8" spans="1:24" s="11" customFormat="1" ht="20.100000000000001" customHeight="1" x14ac:dyDescent="0.2"/>
    <row r="9" spans="1:24" s="11" customFormat="1" ht="20.100000000000001" customHeight="1" x14ac:dyDescent="0.2">
      <c r="A9" s="48" t="s">
        <v>45</v>
      </c>
      <c r="B9" s="47"/>
      <c r="C9" s="47"/>
      <c r="D9" s="47"/>
      <c r="E9" s="47"/>
      <c r="F9" s="47"/>
    </row>
    <row r="10" spans="1:24" s="11" customFormat="1" ht="20.100000000000001" customHeight="1" x14ac:dyDescent="0.2">
      <c r="A10" s="47"/>
      <c r="B10" s="47"/>
      <c r="C10" s="47"/>
      <c r="D10" s="47"/>
      <c r="E10" s="47"/>
      <c r="F10" s="47"/>
    </row>
    <row r="11" spans="1:24" s="11" customFormat="1" ht="20.100000000000001" customHeight="1" x14ac:dyDescent="0.2">
      <c r="A11" s="47"/>
      <c r="B11" s="47"/>
      <c r="C11" s="47"/>
      <c r="D11" s="47"/>
      <c r="E11" s="47"/>
      <c r="F11" s="47"/>
    </row>
    <row r="12" spans="1:24" s="11" customFormat="1" ht="20.100000000000001" customHeight="1" x14ac:dyDescent="0.2">
      <c r="A12" s="47"/>
      <c r="B12" s="47"/>
      <c r="C12" s="47"/>
      <c r="D12" s="47"/>
      <c r="E12" s="47"/>
      <c r="F12" s="47"/>
    </row>
    <row r="13" spans="1:24" s="11" customFormat="1" ht="20.100000000000001" customHeight="1" x14ac:dyDescent="0.2"/>
    <row r="14" spans="1:24" s="11" customFormat="1" ht="20.100000000000001" customHeight="1" x14ac:dyDescent="0.2"/>
    <row r="15" spans="1:24" s="11" customFormat="1" ht="20.100000000000001" customHeight="1" x14ac:dyDescent="0.2"/>
    <row r="16" spans="1:24" s="11" customFormat="1" ht="20.100000000000001" customHeight="1" x14ac:dyDescent="0.2"/>
    <row r="17" spans="4:4" s="11" customFormat="1" ht="20.100000000000001" customHeight="1" x14ac:dyDescent="0.2"/>
    <row r="18" spans="4:4" s="11" customFormat="1" ht="20.100000000000001" customHeight="1" x14ac:dyDescent="0.2"/>
    <row r="19" spans="4:4" s="11" customFormat="1" ht="20.100000000000001" customHeight="1" x14ac:dyDescent="0.2"/>
    <row r="20" spans="4:4" s="11" customFormat="1" ht="20.100000000000001" customHeight="1" x14ac:dyDescent="0.2"/>
    <row r="21" spans="4:4" s="11" customFormat="1" ht="20.100000000000001" customHeight="1" x14ac:dyDescent="0.2"/>
    <row r="22" spans="4:4" s="11" customFormat="1" ht="20.100000000000001" customHeight="1" x14ac:dyDescent="0.2"/>
    <row r="23" spans="4:4" s="11" customFormat="1" ht="20.100000000000001" customHeight="1" x14ac:dyDescent="0.2"/>
    <row r="24" spans="4:4" s="11" customFormat="1" ht="20.100000000000001" customHeight="1" x14ac:dyDescent="0.2"/>
    <row r="25" spans="4:4" s="11" customFormat="1" ht="20.100000000000001" customHeight="1" x14ac:dyDescent="0.2"/>
    <row r="26" spans="4:4" s="11" customFormat="1" ht="20.100000000000001" customHeight="1" x14ac:dyDescent="0.2"/>
    <row r="27" spans="4:4" x14ac:dyDescent="0.25">
      <c r="D27" s="23"/>
    </row>
  </sheetData>
  <mergeCells count="4">
    <mergeCell ref="A1:C1"/>
    <mergeCell ref="D1:F1"/>
    <mergeCell ref="H1:O1"/>
    <mergeCell ref="A9:F12"/>
  </mergeCells>
  <conditionalFormatting sqref="A3:O7">
    <cfRule type="expression" dxfId="4" priority="3">
      <formula>AND(#REF!="Yes",#REF!="Yes")</formula>
    </cfRule>
  </conditionalFormatting>
  <conditionalFormatting sqref="A3:S7 V3:W7">
    <cfRule type="expression" dxfId="3" priority="2">
      <formula>AND($V3="Yes",$W3="Yes")</formula>
    </cfRule>
  </conditionalFormatting>
  <conditionalFormatting sqref="T3:U7">
    <cfRule type="expression" dxfId="0" priority="1">
      <formula>AND($V3="Yes",$W3="Yes")</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Template</vt:lpstr>
      <vt:lpstr>EXAMPLE Day1</vt:lpstr>
      <vt:lpstr>EXAMPLE Day2</vt:lpstr>
      <vt:lpstr>EXAMPLE Day3</vt:lpstr>
      <vt:lpstr>EXAMPLE Day4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Brown</dc:creator>
  <cp:lastModifiedBy>Alex Brown</cp:lastModifiedBy>
  <dcterms:created xsi:type="dcterms:W3CDTF">2021-05-18T16:42:20Z</dcterms:created>
  <dcterms:modified xsi:type="dcterms:W3CDTF">2021-07-19T19:06:49Z</dcterms:modified>
</cp:coreProperties>
</file>