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819628f74927ef/"/>
    </mc:Choice>
  </mc:AlternateContent>
  <xr:revisionPtr revIDLastSave="0" documentId="8_{0BDE5110-64C2-44AE-A9B7-D8F7A039F3DB}" xr6:coauthVersionLast="43" xr6:coauthVersionMax="43" xr10:uidLastSave="{00000000-0000-0000-0000-000000000000}"/>
  <bookViews>
    <workbookView xWindow="-108" yWindow="-108" windowWidth="23256" windowHeight="13176" firstSheet="4" activeTab="4" xr2:uid="{00000000-000D-0000-FFFF-FFFF00000000}"/>
  </bookViews>
  <sheets>
    <sheet name="Case study 1&gt;&gt;&gt;" sheetId="5" state="hidden" r:id="rId1"/>
    <sheet name="Interactive_Chart" sheetId="11" r:id="rId2"/>
    <sheet name="NYSE Daily prices" sheetId="2" r:id="rId3"/>
    <sheet name="Questions 1" sheetId="1" r:id="rId4"/>
    <sheet name="Sheet2" sheetId="13" r:id="rId5"/>
    <sheet name="Case study 2&gt;&gt;&gt;" sheetId="6" state="hidden" r:id="rId6"/>
    <sheet name="Campaign usage data" sheetId="7" state="hidden" r:id="rId7"/>
    <sheet name="Questions 2" sheetId="8" state="hidden" r:id="rId8"/>
  </sheets>
  <definedNames>
    <definedName name="_xlnm._FilterDatabase" localSheetId="2" hidden="1">'NYSE Daily prices'!$A$1:$I$2344</definedName>
    <definedName name="_xlchart.v1.0" hidden="1">Sheet2!$B$10:$M$10</definedName>
    <definedName name="_xlchart.v1.1" hidden="1">Sheet2!$B$11:$M$11</definedName>
  </definedNames>
  <calcPr calcId="191028"/>
  <pivotCaches>
    <pivotCache cacheId="2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3" l="1"/>
  <c r="A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I782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781" i="2"/>
  <c r="C5" i="1"/>
  <c r="C16" i="1"/>
  <c r="C6" i="1"/>
  <c r="C18" i="1"/>
  <c r="C17" i="1"/>
</calcChain>
</file>

<file path=xl/sharedStrings.xml><?xml version="1.0" encoding="utf-8"?>
<sst xmlns="http://schemas.openxmlformats.org/spreadsheetml/2006/main" count="4847" uniqueCount="78">
  <si>
    <t>AVERAGE OF STOCK PRICE HIGH BY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</si>
  <si>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</si>
  <si>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</si>
  <si>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</si>
  <si>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</si>
  <si>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</si>
  <si>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</si>
  <si>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</si>
  <si>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</si>
  <si>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</si>
  <si>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</si>
  <si>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</si>
  <si>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</si>
  <si>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AEA</t>
  </si>
  <si>
    <t>BCE</t>
  </si>
  <si>
    <t>DEX</t>
  </si>
  <si>
    <t>exchange</t>
  </si>
  <si>
    <t>stock_symbol</t>
  </si>
  <si>
    <t>date</t>
  </si>
  <si>
    <t>stock_price_open</t>
  </si>
  <si>
    <t>stock_price_high</t>
  </si>
  <si>
    <t>stock_price_low</t>
  </si>
  <si>
    <t>stock_price_close</t>
  </si>
  <si>
    <t>stock_volume</t>
  </si>
  <si>
    <t>Trading status</t>
  </si>
  <si>
    <t>NYSE</t>
  </si>
  <si>
    <t>How many companies do we have the stock price data for?</t>
  </si>
  <si>
    <t>Three</t>
  </si>
  <si>
    <t>What are the Minimum and Maximum stock prices across all the companies</t>
  </si>
  <si>
    <t>Min Price</t>
  </si>
  <si>
    <t>Max price</t>
  </si>
  <si>
    <t>Create a column to indicate Trading closed. Trading closed happens if the lowest price for the stock for that day is 15% below opening price for that day</t>
  </si>
  <si>
    <t>Apply conditional formatting to the Stock volume based on the following criterias:</t>
  </si>
  <si>
    <t>&lt;100000</t>
  </si>
  <si>
    <t>100000-2000000</t>
  </si>
  <si>
    <t>&gt;2000000</t>
  </si>
  <si>
    <t>Calculate the following for all the companies for which data is provided</t>
  </si>
  <si>
    <t>Avg Stock Close price</t>
  </si>
  <si>
    <t>Max of Stock price high</t>
  </si>
  <si>
    <t>Min of Stock price low</t>
  </si>
  <si>
    <t>Create an Interactive chart to show the average of Stock_Price_high for each month for the companies. Make the chart interactive so that the user can choose which company he wants to</t>
  </si>
  <si>
    <t>see the chart for and the chart should adapt accordingly</t>
  </si>
  <si>
    <t>AVERAGE HIGH STOCK PRICE PER MONTH</t>
  </si>
  <si>
    <t>MONTHS</t>
  </si>
  <si>
    <t>COMPANY</t>
  </si>
  <si>
    <t>Customer ID</t>
  </si>
  <si>
    <t>Gender</t>
  </si>
  <si>
    <t>Acquisition Channel</t>
  </si>
  <si>
    <t>Region</t>
  </si>
  <si>
    <t>Marital Segment</t>
  </si>
  <si>
    <t>Segment</t>
  </si>
  <si>
    <t>Pre Campaign usage</t>
  </si>
  <si>
    <t>Post 1month campaign usage</t>
  </si>
  <si>
    <t>Latest month usage</t>
  </si>
  <si>
    <t>Post 2month campaign usage</t>
  </si>
  <si>
    <t>Create new columns replacing existing values using following legend</t>
  </si>
  <si>
    <t>Value</t>
  </si>
  <si>
    <t>New value</t>
  </si>
  <si>
    <t>Male</t>
  </si>
  <si>
    <t>Direct</t>
  </si>
  <si>
    <t>North</t>
  </si>
  <si>
    <t>Unmarried</t>
  </si>
  <si>
    <t>Female</t>
  </si>
  <si>
    <t>Mail</t>
  </si>
  <si>
    <t>West</t>
  </si>
  <si>
    <t>Married</t>
  </si>
  <si>
    <t>Phone</t>
  </si>
  <si>
    <t>South</t>
  </si>
  <si>
    <t>Sales</t>
  </si>
  <si>
    <t>Which Gender has the highest Latest month usage?</t>
  </si>
  <si>
    <t>What is the percentage change from Pre-campaign usage to Post one month campaign usage for each Region?</t>
  </si>
  <si>
    <t>How does the usage pattern change (ie compare average of different usages) by Acquisition channel?</t>
  </si>
  <si>
    <t>Create a Pareto chart to understand how the various Acquistion Channels are contributing to the Latest Month usage</t>
  </si>
  <si>
    <t>Fill the values for the corresponding tables. Use Conditional formatting to highlight numbers 20% above average and 20% below average</t>
  </si>
  <si>
    <t>Average Pre Campaign usage</t>
  </si>
  <si>
    <t>Average Post 1 month Campaign usage</t>
  </si>
  <si>
    <t>Average Post 2 month Campaign usage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</si>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</sst>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3" fillId="2" borderId="1" xfId="0" applyFont="1" applyFill="1" applyBorder="1"/>
    <xf numFmtId="0" fontId="2" fillId="3" borderId="0" xfId="0" applyFont="1" applyFill="1"/>
    <xf numFmtId="0" fontId="0" fillId="2" borderId="1" xfId="0" applyFill="1" applyBorder="1"/>
    <xf numFmtId="0" fontId="0" fillId="4" borderId="1" xfId="0" applyFill="1" applyBorder="1"/>
    <xf numFmtId="0" fontId="0" fillId="0" borderId="0" xfId="0" applyBorder="1"/>
    <xf numFmtId="0" fontId="0" fillId="0" borderId="1" xfId="0" applyBorder="1"/>
    <xf numFmtId="0" fontId="4" fillId="0" borderId="0" xfId="0" applyNumberFormat="1" applyFont="1" applyAlignment="1">
      <alignment vertical="center" wrapText="1"/>
    </xf>
    <xf numFmtId="0" fontId="1" fillId="0" borderId="1" xfId="0" applyFont="1" applyBorder="1"/>
    <xf numFmtId="0" fontId="0" fillId="0" borderId="1" xfId="0" applyFont="1" applyBorder="1"/>
    <xf numFmtId="0" fontId="0" fillId="0" borderId="12" xfId="0" applyBorder="1"/>
    <xf numFmtId="0" fontId="0" fillId="0" borderId="13" xfId="0" applyBorder="1"/>
    <xf numFmtId="0" fontId="1" fillId="0" borderId="5" xfId="0" applyFont="1" applyBorder="1"/>
    <xf numFmtId="0" fontId="1" fillId="0" borderId="7" xfId="0" applyFont="1" applyBorder="1"/>
    <xf numFmtId="0" fontId="1" fillId="0" borderId="2" xfId="0" applyFont="1" applyBorder="1"/>
    <xf numFmtId="0" fontId="0" fillId="0" borderId="2" xfId="0" applyFont="1" applyBorder="1"/>
    <xf numFmtId="0" fontId="0" fillId="5" borderId="14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7" xfId="0" applyBorder="1"/>
    <xf numFmtId="164" fontId="0" fillId="0" borderId="17" xfId="0" applyNumberFormat="1" applyBorder="1"/>
    <xf numFmtId="0" fontId="1" fillId="0" borderId="17" xfId="0" applyFont="1" applyBorder="1"/>
    <xf numFmtId="2" fontId="0" fillId="0" borderId="17" xfId="0" applyNumberFormat="1" applyBorder="1"/>
    <xf numFmtId="0" fontId="0" fillId="6" borderId="0" xfId="0" applyFill="1"/>
    <xf numFmtId="2" fontId="1" fillId="0" borderId="26" xfId="0" applyNumberFormat="1" applyFont="1" applyBorder="1" applyAlignment="1">
      <alignment horizontal="left"/>
    </xf>
    <xf numFmtId="2" fontId="1" fillId="0" borderId="26" xfId="0" applyNumberFormat="1" applyFont="1" applyBorder="1"/>
    <xf numFmtId="2" fontId="1" fillId="0" borderId="26" xfId="0" pivotButton="1" applyNumberFormat="1" applyFont="1" applyBorder="1" applyAlignment="1">
      <alignment horizontal="left"/>
    </xf>
    <xf numFmtId="0" fontId="5" fillId="0" borderId="0" xfId="0" applyFont="1"/>
    <xf numFmtId="0" fontId="0" fillId="7" borderId="0" xfId="0" applyFill="1" applyBorder="1" applyAlignment="1">
      <alignment horizontal="center" vertical="center"/>
    </xf>
    <xf numFmtId="2" fontId="1" fillId="7" borderId="0" xfId="0" applyNumberFormat="1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2" fontId="0" fillId="7" borderId="0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0" fillId="7" borderId="0" xfId="0" applyFill="1"/>
    <xf numFmtId="0" fontId="8" fillId="7" borderId="0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6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center" vertical="center"/>
    </xf>
    <xf numFmtId="2" fontId="1" fillId="9" borderId="0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2" fontId="1" fillId="9" borderId="0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</cellXfs>
  <cellStyles count="1">
    <cellStyle name="Normal" xfId="0" builtinId="0"/>
  </cellStyles>
  <dxfs count="114"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color rgb="FF00B05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general"/>
    </dxf>
    <dxf>
      <alignment horizontal="center"/>
    </dxf>
    <dxf>
      <alignment horizontal="left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font>
        <b/>
      </font>
    </dxf>
    <dxf>
      <font>
        <sz val="12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 Style 1" defaultPivotStyle="PivotStyleLight16">
    <tableStyle name="Table Style 1" pivot="0" count="0" xr9:uid="{00000000-0011-0000-FFFF-FFFF00000000}"/>
  </tableStyles>
  <colors>
    <mruColors>
      <color rgb="FFECD9B6"/>
      <color rgb="FFFFEBB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STOCK PRICE HIGH BY MONTH</a:t>
            </a:r>
          </a:p>
        </c:rich>
      </c:tx>
      <c:layout>
        <c:manualLayout>
          <c:xMode val="edge"/>
          <c:yMode val="edge"/>
          <c:x val="0.2668024023251469"/>
          <c:y val="2.3443223443223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37245227660409E-2"/>
          <c:y val="0.14038245148166725"/>
          <c:w val="0.8689200256035674"/>
          <c:h val="0.75045173199503912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Sheet2!$B$11:$M$11</c:f>
              <c:numCache>
                <c:formatCode>0.00</c:formatCode>
                <c:ptCount val="12"/>
                <c:pt idx="0">
                  <c:v>12.320625</c:v>
                </c:pt>
                <c:pt idx="1">
                  <c:v>14.54546875</c:v>
                </c:pt>
                <c:pt idx="2">
                  <c:v>14.503906249999998</c:v>
                </c:pt>
                <c:pt idx="3">
                  <c:v>13.52809523809524</c:v>
                </c:pt>
                <c:pt idx="4">
                  <c:v>13.010317460317463</c:v>
                </c:pt>
                <c:pt idx="5">
                  <c:v>12.919062500000003</c:v>
                </c:pt>
                <c:pt idx="6">
                  <c:v>12.809538461538462</c:v>
                </c:pt>
                <c:pt idx="7">
                  <c:v>14.443692307692304</c:v>
                </c:pt>
                <c:pt idx="8">
                  <c:v>13.507868852459019</c:v>
                </c:pt>
                <c:pt idx="9">
                  <c:v>13.270294117647058</c:v>
                </c:pt>
                <c:pt idx="10">
                  <c:v>13.07566666666667</c:v>
                </c:pt>
                <c:pt idx="11">
                  <c:v>12.942656250000001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B-4A8B-A7C4-598B15706B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72200216"/>
        <c:axId val="572201200"/>
      </c:barChart>
      <c:catAx>
        <c:axId val="57220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200"/>
        <c:crosses val="autoZero"/>
        <c:auto val="1"/>
        <c:lblAlgn val="ctr"/>
        <c:lblOffset val="100"/>
        <c:noMultiLvlLbl val="0"/>
      </c:catAx>
      <c:valAx>
        <c:axId val="572201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STOCK PRICE</a:t>
            </a:r>
          </a:p>
        </c:rich>
      </c:tx>
      <c:layout>
        <c:manualLayout>
          <c:xMode val="edge"/>
          <c:yMode val="edge"/>
          <c:x val="0.562097112860892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36103929717118688"/>
          <c:w val="0.81388888888888888"/>
          <c:h val="0.5550054680664916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CA-41C2-BA1A-E7427A9BF3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CA-41C2-BA1A-E7427A9BF3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CA-41C2-BA1A-E7427A9BF3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9CA-41C2-BA1A-E7427A9BF3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9CA-41C2-BA1A-E7427A9BF3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9CA-41C2-BA1A-E7427A9BF3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9CA-41C2-BA1A-E7427A9BF3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9CA-41C2-BA1A-E7427A9BF3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9CA-41C2-BA1A-E7427A9BF3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9CA-41C2-BA1A-E7427A9BF3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9CA-41C2-BA1A-E7427A9BF3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9CA-41C2-BA1A-E7427A9BF3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Sheet2!$B$11:$M$11</c:f>
              <c:numCache>
                <c:formatCode>0.00</c:formatCode>
                <c:ptCount val="12"/>
                <c:pt idx="0">
                  <c:v>12.320625</c:v>
                </c:pt>
                <c:pt idx="1">
                  <c:v>14.54546875</c:v>
                </c:pt>
                <c:pt idx="2">
                  <c:v>14.503906249999998</c:v>
                </c:pt>
                <c:pt idx="3">
                  <c:v>13.52809523809524</c:v>
                </c:pt>
                <c:pt idx="4">
                  <c:v>13.010317460317463</c:v>
                </c:pt>
                <c:pt idx="5">
                  <c:v>12.919062500000003</c:v>
                </c:pt>
                <c:pt idx="6">
                  <c:v>12.809538461538462</c:v>
                </c:pt>
                <c:pt idx="7">
                  <c:v>14.443692307692304</c:v>
                </c:pt>
                <c:pt idx="8">
                  <c:v>13.507868852459019</c:v>
                </c:pt>
                <c:pt idx="9">
                  <c:v>13.270294117647058</c:v>
                </c:pt>
                <c:pt idx="10">
                  <c:v>13.07566666666667</c:v>
                </c:pt>
                <c:pt idx="11">
                  <c:v>12.942656250000001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E-4B08-A312-AECBCABA314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PARETO CHART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PARETO CHART</a:t>
          </a:r>
        </a:p>
      </cx:txPr>
    </cx:title>
    <cx:plotArea>
      <cx:plotAreaRegion>
        <cx:series layoutId="clusteredColumn" uniqueId="{BD068EE0-D9CF-478A-B279-DE8235C6B193}">
          <cx:dataId val="0"/>
          <cx:layoutPr>
            <cx:aggregation/>
          </cx:layoutPr>
          <cx:axisId val="0"/>
        </cx:series>
        <cx:series layoutId="paretoLine" ownerIdx="0" uniqueId="{B98FC164-C94D-461B-A2F0-536FBB7DECC8}">
          <cx:axisId val="2"/>
        </cx:series>
      </cx:plotAreaRegion>
      <cx:axis id="0">
        <cx:valScaling/>
        <cx:tickLabels/>
      </cx:axis>
      <cx:axis id="1">
        <cx:cat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38100</xdr:rowOff>
    </xdr:from>
    <xdr:to>
      <xdr:col>13</xdr:col>
      <xdr:colOff>38100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144780</xdr:colOff>
      <xdr:row>12</xdr:row>
      <xdr:rowOff>76200</xdr:rowOff>
    </xdr:from>
    <xdr:to>
      <xdr:col>7</xdr:col>
      <xdr:colOff>137160</xdr:colOff>
      <xdr:row>13</xdr:row>
      <xdr:rowOff>83820</xdr:rowOff>
    </xdr:to>
    <xdr:sp macro="" textlink="">
      <xdr:nvSpPr>
        <xdr:cNvPr id="9217" name="Drop Down 1" hidden="1">
          <a:extLst>
            <a:ext uri="{63B3BB69-23CF-44E3-9099-C40C66FF867C}">
              <a14:compatExt xmlns:a14="http://schemas.microsoft.com/office/drawing/2010/main" spid="_x0000_s9217"/>
            </a:ext>
            <a:ext uri="{FF2B5EF4-FFF2-40B4-BE49-F238E27FC236}">
              <a16:creationId xmlns:a16="http://schemas.microsoft.com/office/drawing/2014/main" id="{00000000-0008-0000-0400-000001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66675</xdr:colOff>
      <xdr:row>3</xdr:row>
      <xdr:rowOff>4762</xdr:rowOff>
    </xdr:from>
    <xdr:to>
      <xdr:col>20</xdr:col>
      <xdr:colOff>371475</xdr:colOff>
      <xdr:row>17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17</xdr:row>
      <xdr:rowOff>90487</xdr:rowOff>
    </xdr:from>
    <xdr:to>
      <xdr:col>20</xdr:col>
      <xdr:colOff>371475</xdr:colOff>
      <xdr:row>31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hartha" refreshedDate="42911.666668749996" createdVersion="6" refreshedVersion="6" minRefreshableVersion="3" recordCount="2343" xr:uid="{00000000-000A-0000-FFFF-FFFF06000000}">
  <cacheSource type="worksheet">
    <worksheetSource ref="A1:I2344" sheet="NYSE Daily prices"/>
  </cacheSource>
  <cacheFields count="11">
    <cacheField name="exchange" numFmtId="0">
      <sharedItems/>
    </cacheField>
    <cacheField name="stock_symbol" numFmtId="0">
      <sharedItems count="3">
        <s v="AEA"/>
        <s v="BCE"/>
        <s v="DEX"/>
      </sharedItems>
    </cacheField>
    <cacheField name="date" numFmtId="164">
      <sharedItems containsSemiMixedTypes="0" containsNonDate="0" containsDate="1" containsString="0" minDate="2007-01-03T00:00:00" maxDate="2010-02-09T00:00:00" count="781"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6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8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</sharedItems>
      <fieldGroup par="10" base="2">
        <rangePr groupBy="months" startDate="2007-01-03T00:00:00" endDate="2010-02-09T00:00:00"/>
        <groupItems count="14">
          <s v="&lt;1/3/20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9/2010"/>
        </groupItems>
      </fieldGroup>
    </cacheField>
    <cacheField name="stock_price_open" numFmtId="0">
      <sharedItems containsSemiMixedTypes="0" containsString="0" containsNumber="1" minValue="0.84" maxValue="31.9"/>
    </cacheField>
    <cacheField name="stock_price_high" numFmtId="0">
      <sharedItems containsSemiMixedTypes="0" containsString="0" containsNumber="1" minValue="0.94" maxValue="32.24" count="1286">
        <n v="14.85"/>
        <n v="14.79"/>
        <n v="14.64"/>
        <n v="14.48"/>
        <n v="14.33"/>
        <n v="14.2"/>
        <n v="14.34"/>
        <n v="14.35"/>
        <n v="14.46"/>
        <n v="14.16"/>
        <n v="14.1"/>
        <n v="13.84"/>
        <n v="13.86"/>
        <n v="14.05"/>
        <n v="14.06"/>
        <n v="14"/>
        <n v="13.8"/>
        <n v="14.01"/>
        <n v="14.09"/>
        <n v="14.03"/>
        <n v="14.14"/>
        <n v="14.17"/>
        <n v="14.07"/>
        <n v="14.41"/>
        <n v="14.51"/>
        <n v="14.52"/>
        <n v="14.65"/>
        <n v="14.71"/>
        <n v="14.72"/>
        <n v="14.8"/>
        <n v="14.56"/>
        <n v="14.23"/>
        <n v="14.04"/>
        <n v="13.83"/>
        <n v="13.85"/>
        <n v="13.58"/>
        <n v="13.55"/>
        <n v="14.89"/>
        <n v="14.91"/>
        <n v="14.88"/>
        <n v="14.74"/>
        <n v="14.96"/>
        <n v="14.73"/>
        <n v="15.27"/>
        <n v="16.11"/>
        <n v="16.16"/>
        <n v="15.93"/>
        <n v="15.87"/>
        <n v="15.73"/>
        <n v="15.6"/>
        <n v="15.7"/>
        <n v="15.64"/>
        <n v="15.39"/>
        <n v="15.31"/>
        <n v="15.18"/>
        <n v="14.97"/>
        <n v="15.05"/>
        <n v="15.38"/>
        <n v="15.49"/>
        <n v="16"/>
        <n v="15.98"/>
        <n v="16.329999999999998"/>
        <n v="16.62"/>
        <n v="16.73"/>
        <n v="16.64"/>
        <n v="17.07"/>
        <n v="17.079999999999998"/>
        <n v="17.14"/>
        <n v="17.25"/>
        <n v="17.239999999999998"/>
        <n v="17.45"/>
        <n v="17.39"/>
        <n v="17.75"/>
        <n v="17.329999999999998"/>
        <n v="17.79"/>
        <n v="17.72"/>
        <n v="17.309999999999999"/>
        <n v="17.2"/>
        <n v="16.899999999999999"/>
        <n v="16.93"/>
        <n v="16.86"/>
        <n v="16.66"/>
        <n v="16.399999999999999"/>
        <n v="16.63"/>
        <n v="16.97"/>
        <n v="17"/>
        <n v="17.149999999999999"/>
        <n v="17.96"/>
        <n v="18.09"/>
        <n v="17.899999999999999"/>
        <n v="18.2"/>
        <n v="18.18"/>
        <n v="18.079999999999998"/>
        <n v="18.16"/>
        <n v="17.989999999999998"/>
        <n v="18.059999999999999"/>
        <n v="18.170000000000002"/>
        <n v="18.05"/>
        <n v="18.14"/>
        <n v="18.149999999999999"/>
        <n v="18.25"/>
        <n v="18.3"/>
        <n v="18.29"/>
        <n v="18.07"/>
        <n v="17.940000000000001"/>
        <n v="17.97"/>
        <n v="18.23"/>
        <n v="19.05"/>
        <n v="18.55"/>
        <n v="18.100000000000001"/>
        <n v="18.010000000000002"/>
        <n v="18"/>
        <n v="17.95"/>
        <n v="17.670000000000002"/>
        <n v="17.66"/>
        <n v="17.87"/>
        <n v="17.600000000000001"/>
        <n v="15.68"/>
        <n v="15.56"/>
        <n v="15.29"/>
        <n v="14.36"/>
        <n v="13.39"/>
        <n v="13.4"/>
        <n v="12.62"/>
        <n v="13.21"/>
        <n v="14.82"/>
        <n v="14.24"/>
        <n v="14.44"/>
        <n v="13.7"/>
        <n v="12.82"/>
        <n v="12.8"/>
        <n v="13.67"/>
        <n v="13.38"/>
        <n v="13.37"/>
        <n v="13.63"/>
        <n v="13.26"/>
        <n v="12.91"/>
        <n v="12.86"/>
        <n v="12.7"/>
        <n v="12.78"/>
        <n v="12.5"/>
        <n v="12.29"/>
        <n v="12.18"/>
        <n v="12.12"/>
        <n v="11.91"/>
        <n v="11.74"/>
        <n v="11.58"/>
        <n v="11.47"/>
        <n v="11.93"/>
        <n v="11.87"/>
        <n v="11.15"/>
        <n v="10.68"/>
        <n v="10.31"/>
        <n v="10.48"/>
        <n v="10.55"/>
        <n v="10.69"/>
        <n v="10.74"/>
        <n v="10.89"/>
        <n v="10.76"/>
        <n v="10.73"/>
        <n v="10.8"/>
        <n v="10.7"/>
        <n v="10.59"/>
        <n v="10.33"/>
        <n v="10.29"/>
        <n v="10.17"/>
        <n v="10.08"/>
        <n v="10.199999999999999"/>
        <n v="10.1"/>
        <n v="9.99"/>
        <n v="9.9700000000000006"/>
        <n v="9.7899999999999991"/>
        <n v="9.6"/>
        <n v="9.4"/>
        <n v="9.89"/>
        <n v="9.67"/>
        <n v="9.6300000000000008"/>
        <n v="9.56"/>
        <n v="9.33"/>
        <n v="9.49"/>
        <n v="9.39"/>
        <n v="9.3699999999999992"/>
        <n v="9"/>
        <n v="8.9499999999999993"/>
        <n v="9.18"/>
        <n v="9.16"/>
        <n v="9.31"/>
        <n v="9.02"/>
        <n v="8.75"/>
        <n v="8.64"/>
        <n v="8.4700000000000006"/>
        <n v="8.48"/>
        <n v="8.25"/>
        <n v="9.2100000000000009"/>
        <n v="9.4700000000000006"/>
        <n v="9.36"/>
        <n v="9.1"/>
        <n v="8.83"/>
        <n v="9.5399999999999991"/>
        <n v="9.6199999999999992"/>
        <n v="9.15"/>
        <n v="8.81"/>
        <n v="9.41"/>
        <n v="9.4600000000000009"/>
        <n v="9.34"/>
        <n v="10.06"/>
        <n v="10.54"/>
        <n v="10.43"/>
        <n v="9.81"/>
        <n v="9.25"/>
        <n v="8.74"/>
        <n v="8.35"/>
        <n v="8.6"/>
        <n v="8.5500000000000007"/>
        <n v="8.51"/>
        <n v="8.42"/>
        <n v="8.6199999999999992"/>
        <n v="8.43"/>
        <n v="8.0500000000000007"/>
        <n v="8.31"/>
        <n v="8.5399999999999991"/>
        <n v="8.4499999999999993"/>
        <n v="8.59"/>
        <n v="8.82"/>
        <n v="9.3000000000000007"/>
        <n v="8.9700000000000006"/>
        <n v="8.66"/>
        <n v="8.84"/>
        <n v="8.93"/>
        <n v="8.76"/>
        <n v="8.06"/>
        <n v="7.66"/>
        <n v="7.78"/>
        <n v="7.67"/>
        <n v="7.81"/>
        <n v="7.32"/>
        <n v="7.58"/>
        <n v="7.99"/>
        <n v="7.93"/>
        <n v="7.57"/>
        <n v="7.59"/>
        <n v="7.68"/>
        <n v="7.42"/>
        <n v="7.48"/>
        <n v="7.37"/>
        <n v="7.29"/>
        <n v="7.28"/>
        <n v="7.18"/>
        <n v="6.51"/>
        <n v="6.8"/>
        <n v="6.98"/>
        <n v="7.16"/>
        <n v="7.43"/>
        <n v="7.52"/>
        <n v="7.4"/>
        <n v="7.8"/>
        <n v="7.91"/>
        <n v="8.02"/>
        <n v="8.07"/>
        <n v="8.15"/>
        <n v="8.08"/>
        <n v="8.33"/>
        <n v="8.2200000000000006"/>
        <n v="8.0399999999999991"/>
        <n v="8.41"/>
        <n v="8.52"/>
        <n v="8.77"/>
        <n v="8.58"/>
        <n v="8.68"/>
        <n v="8.8699999999999992"/>
        <n v="9.42"/>
        <n v="9.58"/>
        <n v="9.57"/>
        <n v="8.91"/>
        <n v="8.89"/>
        <n v="8.73"/>
        <n v="8.7200000000000006"/>
        <n v="8.9"/>
        <n v="8.09"/>
        <n v="8.11"/>
        <n v="7.5"/>
        <n v="7.36"/>
        <n v="7.12"/>
        <n v="7.08"/>
        <n v="7.19"/>
        <n v="7.1"/>
        <n v="7.05"/>
        <n v="7.02"/>
        <n v="6.9"/>
        <n v="6.78"/>
        <n v="6.67"/>
        <n v="6.49"/>
        <n v="6.14"/>
        <n v="5.85"/>
        <n v="5.61"/>
        <n v="5.73"/>
        <n v="5.64"/>
        <n v="5.7"/>
        <n v="5.74"/>
        <n v="5.55"/>
        <n v="5.53"/>
        <n v="5.48"/>
        <n v="5.31"/>
        <n v="5.22"/>
        <n v="5.15"/>
        <n v="5.24"/>
        <n v="5.25"/>
        <n v="5.33"/>
        <n v="5.72"/>
        <n v="5.81"/>
        <n v="5.44"/>
        <n v="5.43"/>
        <n v="5.77"/>
        <n v="5.6"/>
        <n v="5.68"/>
        <n v="5.66"/>
        <n v="5.35"/>
        <n v="5.63"/>
        <n v="5.4"/>
        <n v="5.36"/>
        <n v="5.75"/>
        <n v="5.76"/>
        <n v="6"/>
        <n v="6.1"/>
        <n v="5.96"/>
        <n v="5.82"/>
        <n v="6.2"/>
        <n v="5.87"/>
        <n v="5.58"/>
        <n v="5.71"/>
        <n v="5.49"/>
        <n v="5.3"/>
        <n v="5.26"/>
        <n v="5.05"/>
        <n v="4.97"/>
        <n v="4.91"/>
        <n v="4.82"/>
        <n v="4.79"/>
        <n v="4.92"/>
        <n v="5"/>
        <n v="5.21"/>
        <n v="5.03"/>
        <n v="4.95"/>
        <n v="5.08"/>
        <n v="5.23"/>
        <n v="4.88"/>
        <n v="4.83"/>
        <n v="4.8899999999999997"/>
        <n v="4.5599999999999996"/>
        <n v="4.3499999999999996"/>
        <n v="4.17"/>
        <n v="4.25"/>
        <n v="4.21"/>
        <n v="4.24"/>
        <n v="3.49"/>
        <n v="3.65"/>
        <n v="3.15"/>
        <n v="3.22"/>
        <n v="3.24"/>
        <n v="3.03"/>
        <n v="2.6"/>
        <n v="2.67"/>
        <n v="2.4"/>
        <n v="2.76"/>
        <n v="2.44"/>
        <n v="2.21"/>
        <n v="2.4900000000000002"/>
        <n v="2.37"/>
        <n v="2.63"/>
        <n v="2.5099999999999998"/>
        <n v="2.7"/>
        <n v="2.91"/>
        <n v="2.58"/>
        <n v="2.2799999999999998"/>
        <n v="1.96"/>
        <n v="1.9"/>
        <n v="1.92"/>
        <n v="2.0099999999999998"/>
        <n v="2.41"/>
        <n v="2.75"/>
        <n v="2.96"/>
        <n v="3.04"/>
        <n v="2.69"/>
        <n v="2.2200000000000002"/>
        <n v="2.25"/>
        <n v="2.39"/>
        <n v="2.09"/>
        <n v="2.16"/>
        <n v="2.1"/>
        <n v="2.04"/>
        <n v="1.77"/>
        <n v="1.7"/>
        <n v="1.49"/>
        <n v="1.51"/>
        <n v="1.88"/>
        <n v="1.91"/>
        <n v="1.82"/>
        <n v="1.76"/>
        <n v="1.72"/>
        <n v="1.85"/>
        <n v="1.84"/>
        <n v="1.79"/>
        <n v="1.71"/>
        <n v="1.6"/>
        <n v="1.62"/>
        <n v="1.66"/>
        <n v="1.69"/>
        <n v="1.81"/>
        <n v="1.73"/>
        <n v="2.0499999999999998"/>
        <n v="2.11"/>
        <n v="2.15"/>
        <n v="1.95"/>
        <n v="2"/>
        <n v="1.99"/>
        <n v="1.89"/>
        <n v="1.86"/>
        <n v="1.94"/>
        <n v="1.8"/>
        <n v="1.45"/>
        <n v="1.44"/>
        <n v="1.42"/>
        <n v="1.39"/>
        <n v="1.37"/>
        <n v="1.29"/>
        <n v="1.24"/>
        <n v="1.3"/>
        <n v="1.33"/>
        <n v="1.1599999999999999"/>
        <n v="1.18"/>
        <n v="1.1200000000000001"/>
        <n v="1.1499999999999999"/>
        <n v="1.1399999999999999"/>
        <n v="1.07"/>
        <n v="1.04"/>
        <n v="1.03"/>
        <n v="1"/>
        <n v="0.94"/>
        <n v="0.99"/>
        <n v="0.97"/>
        <n v="1.06"/>
        <n v="1.1000000000000001"/>
        <n v="1.05"/>
        <n v="1.08"/>
        <n v="1.17"/>
        <n v="1.38"/>
        <n v="2.2000000000000002"/>
        <n v="2.17"/>
        <n v="2.14"/>
        <n v="2.19"/>
        <n v="2.2999999999999998"/>
        <n v="2.23"/>
        <n v="2.65"/>
        <n v="2.84"/>
        <n v="3.07"/>
        <n v="3.32"/>
        <n v="3.97"/>
        <n v="3.99"/>
        <n v="3.84"/>
        <n v="3.63"/>
        <n v="3.9"/>
        <n v="4.3099999999999996"/>
        <n v="3.77"/>
        <n v="4"/>
        <n v="4.13"/>
        <n v="4.0599999999999996"/>
        <n v="4.4000000000000004"/>
        <n v="4.62"/>
        <n v="4.7"/>
        <n v="4.9400000000000004"/>
        <n v="4.76"/>
        <n v="4.87"/>
        <n v="4.6100000000000003"/>
        <n v="4.2300000000000004"/>
        <n v="4.49"/>
        <n v="4.59"/>
        <n v="4.6399999999999997"/>
        <n v="4.8"/>
        <n v="4.74"/>
        <n v="5.0999999999999996"/>
        <n v="5.09"/>
        <n v="4.99"/>
        <n v="4.8499999999999996"/>
        <n v="4.63"/>
        <n v="4.54"/>
        <n v="4.46"/>
        <n v="4.12"/>
        <n v="4.33"/>
        <n v="4.37"/>
        <n v="4.01"/>
        <n v="4.22"/>
        <n v="4.5"/>
        <n v="4.6500000000000004"/>
        <n v="4.58"/>
        <n v="4.43"/>
        <n v="4.1900000000000004"/>
        <n v="4.1500000000000004"/>
        <n v="4.03"/>
        <n v="4.04"/>
        <n v="5.13"/>
        <n v="5.39"/>
        <n v="5.8"/>
        <n v="5.97"/>
        <n v="5.95"/>
        <n v="5.51"/>
        <n v="5.34"/>
        <n v="5.69"/>
        <n v="5.29"/>
        <n v="5.9"/>
        <n v="5.94"/>
        <n v="5.86"/>
        <n v="6.33"/>
        <n v="5.67"/>
        <n v="5.84"/>
        <n v="5.92"/>
        <n v="5.93"/>
        <n v="6.26"/>
        <n v="6.17"/>
        <n v="5.65"/>
        <n v="5.56"/>
        <n v="6.08"/>
        <n v="6.12"/>
        <n v="6.22"/>
        <n v="6.15"/>
        <n v="6.19"/>
        <n v="5.98"/>
        <n v="5.37"/>
        <n v="5.16"/>
        <n v="5.14"/>
        <n v="5.27"/>
        <n v="5.57"/>
        <n v="5.79"/>
        <n v="6.24"/>
        <n v="6.07"/>
        <n v="6.16"/>
        <n v="6.23"/>
        <n v="6.35"/>
        <n v="6.31"/>
        <n v="6.29"/>
        <n v="6.7"/>
        <n v="6.56"/>
        <n v="6.34"/>
        <n v="6.4"/>
        <n v="6.28"/>
        <n v="6.25"/>
        <n v="6.3"/>
        <n v="6.18"/>
        <n v="6.13"/>
        <n v="5.99"/>
        <n v="5.62"/>
        <n v="5.5"/>
        <n v="5.59"/>
        <n v="5.18"/>
        <n v="4.6900000000000004"/>
        <n v="4.42"/>
        <n v="14.84"/>
        <n v="14.81"/>
        <n v="14.75"/>
        <n v="14.63"/>
        <n v="14.47"/>
        <n v="14.78"/>
        <n v="14.3"/>
        <n v="14.32"/>
        <n v="14.39"/>
        <n v="14.37"/>
        <n v="14.42"/>
        <n v="14.53"/>
        <n v="14.4"/>
        <n v="14.7"/>
        <n v="14.83"/>
        <n v="14.94"/>
        <n v="15.01"/>
        <n v="15.06"/>
        <n v="14.95"/>
        <n v="15.02"/>
        <n v="15.04"/>
        <n v="15.2"/>
        <n v="15.33"/>
        <n v="15.47"/>
        <n v="15.28"/>
        <n v="15.3"/>
        <n v="15.25"/>
        <n v="15.23"/>
        <n v="15.15"/>
        <n v="15.34"/>
        <n v="15.32"/>
        <n v="14.98"/>
        <n v="14.86"/>
        <n v="14.77"/>
        <n v="14.38"/>
        <n v="14.66"/>
        <n v="14.9"/>
        <n v="14.68"/>
        <n v="15"/>
        <n v="15.09"/>
        <n v="15.42"/>
        <n v="15.8"/>
        <n v="15.75"/>
        <n v="15.78"/>
        <n v="16.190000000000001"/>
        <n v="15.1"/>
        <n v="15.12"/>
        <n v="15.07"/>
        <n v="14.5"/>
        <n v="13.92"/>
        <n v="13.91"/>
        <n v="13.99"/>
        <n v="13.82"/>
        <n v="13.27"/>
        <n v="13.31"/>
        <n v="13.36"/>
        <n v="18.13"/>
        <n v="18.329999999999998"/>
        <n v="17.48"/>
        <n v="17.46"/>
        <n v="16.75"/>
        <n v="16.8"/>
        <n v="16.54"/>
        <n v="16.48"/>
        <n v="17.059999999999999"/>
        <n v="17.12"/>
        <n v="17.71"/>
        <n v="17.63"/>
        <n v="17.170000000000002"/>
        <n v="17.05"/>
        <n v="16.57"/>
        <n v="16.350000000000001"/>
        <n v="16.3"/>
        <n v="15.43"/>
        <n v="15.45"/>
        <n v="15.69"/>
        <n v="15.57"/>
        <n v="15.44"/>
        <n v="15.53"/>
        <n v="15.35"/>
        <n v="15.21"/>
        <n v="15.72"/>
        <n v="15.19"/>
        <n v="15.54"/>
        <n v="15.99"/>
        <n v="15.13"/>
        <n v="15.11"/>
        <n v="15.03"/>
        <n v="15.08"/>
        <n v="15.55"/>
        <n v="15.59"/>
        <n v="15.4"/>
        <n v="15.26"/>
        <n v="14.99"/>
        <n v="15.24"/>
        <n v="14.57"/>
        <n v="14.69"/>
        <n v="14.49"/>
        <n v="14.25"/>
        <n v="14.27"/>
        <n v="14.55"/>
        <n v="14.13"/>
        <n v="14.12"/>
        <n v="14.08"/>
        <n v="13.41"/>
        <n v="13.43"/>
        <n v="13.53"/>
        <n v="13.33"/>
        <n v="14.43"/>
        <n v="14.18"/>
        <n v="13.89"/>
        <n v="13.93"/>
        <n v="13.88"/>
        <n v="13.75"/>
        <n v="13.61"/>
        <n v="13.62"/>
        <n v="14.28"/>
        <n v="14.31"/>
        <n v="13.87"/>
        <n v="13.95"/>
        <n v="13.78"/>
        <n v="13.81"/>
        <n v="12.72"/>
        <n v="12.71"/>
        <n v="12.54"/>
        <n v="12.51"/>
        <n v="12.52"/>
        <n v="12.67"/>
        <n v="12.69"/>
        <n v="12.53"/>
        <n v="12.6"/>
        <n v="12.68"/>
        <n v="12.87"/>
        <n v="12.97"/>
        <n v="13.09"/>
        <n v="12.88"/>
        <n v="12.56"/>
        <n v="12.43"/>
        <n v="12.49"/>
        <n v="12.31"/>
        <n v="12.4"/>
        <n v="12.38"/>
        <n v="12.2"/>
        <n v="12.23"/>
        <n v="12.3"/>
        <n v="12.32"/>
        <n v="12.25"/>
        <n v="12.24"/>
        <n v="12.09"/>
        <n v="12.59"/>
        <n v="12.84"/>
        <n v="12.34"/>
        <n v="12.95"/>
        <n v="13"/>
        <n v="13.04"/>
        <n v="13.28"/>
        <n v="13.52"/>
        <n v="13.5"/>
        <n v="13.49"/>
        <n v="13.6"/>
        <n v="13.65"/>
        <n v="13.42"/>
        <n v="13.29"/>
        <n v="13.25"/>
        <n v="13.47"/>
        <n v="13.54"/>
        <n v="13.35"/>
        <n v="13.46"/>
        <n v="13.76"/>
        <n v="13.3"/>
        <n v="12.83"/>
        <n v="12.99"/>
        <n v="12.96"/>
        <n v="14.54"/>
        <n v="13.98"/>
        <n v="13.96"/>
        <n v="16.14"/>
        <n v="15.82"/>
        <n v="15.5"/>
        <n v="15.65"/>
        <n v="15.79"/>
        <n v="16.05"/>
        <n v="16.2"/>
        <n v="16.09"/>
        <n v="16.27"/>
        <n v="16.239999999999998"/>
        <n v="16.41"/>
        <n v="16.46"/>
        <n v="15.81"/>
        <n v="16.100000000000001"/>
        <n v="16.7"/>
        <n v="17.850000000000001"/>
        <n v="16.850000000000001"/>
        <n v="12.89"/>
        <n v="13.03"/>
        <n v="13.1"/>
        <n v="13.01"/>
        <n v="11.85"/>
        <n v="11.86"/>
        <n v="11.78"/>
        <n v="12.06"/>
        <n v="12.55"/>
        <n v="12.75"/>
        <n v="13.17"/>
        <n v="13.23"/>
        <n v="13.18"/>
        <n v="13.2"/>
        <n v="13.14"/>
        <n v="12.92"/>
        <n v="13.05"/>
        <n v="14.45"/>
        <n v="13.9"/>
        <n v="15.46"/>
        <n v="15.85"/>
        <n v="16.39"/>
        <n v="16.149999999999999"/>
        <n v="16.32"/>
        <n v="16.600000000000001"/>
        <n v="16.79"/>
        <n v="16.25"/>
        <n v="15.9"/>
        <n v="15.71"/>
        <n v="20.05"/>
        <n v="20.5"/>
        <n v="20.420000000000002"/>
        <n v="20.6"/>
        <n v="20.2"/>
        <n v="20.100000000000001"/>
        <n v="20.55"/>
        <n v="21.1"/>
        <n v="22.7"/>
        <n v="23.85"/>
        <n v="23"/>
        <n v="21.39"/>
        <n v="20.79"/>
        <n v="20.75"/>
        <n v="20.95"/>
        <n v="21.05"/>
        <n v="21.61"/>
        <n v="21.9"/>
        <n v="22"/>
        <n v="22.3"/>
        <n v="22.72"/>
        <n v="22.6"/>
        <n v="22.8"/>
        <n v="22.58"/>
        <n v="22.52"/>
        <n v="23.73"/>
        <n v="23.94"/>
        <n v="21.84"/>
        <n v="22.05"/>
        <n v="22.2"/>
        <n v="21.45"/>
        <n v="21.2"/>
        <n v="20.8"/>
        <n v="21.29"/>
        <n v="21.75"/>
        <n v="21.55"/>
        <n v="22.62"/>
        <n v="22.95"/>
        <n v="23.08"/>
        <n v="23.44"/>
        <n v="23.74"/>
        <n v="23.5"/>
        <n v="22.67"/>
        <n v="22.02"/>
        <n v="12.13"/>
        <n v="12.04"/>
        <n v="11.97"/>
        <n v="12.08"/>
        <n v="12.03"/>
        <n v="12.21"/>
        <n v="12.15"/>
        <n v="12.07"/>
        <n v="11.92"/>
        <n v="11.61"/>
        <n v="11.45"/>
        <n v="11.44"/>
        <n v="11.43"/>
        <n v="11.48"/>
        <n v="11.31"/>
        <n v="11.35"/>
        <n v="11.39"/>
        <n v="11.4"/>
        <n v="11.55"/>
        <n v="11.38"/>
        <n v="11.1"/>
        <n v="11.06"/>
        <n v="11.09"/>
        <n v="11"/>
        <n v="10.97"/>
        <n v="10.98"/>
        <n v="10.9"/>
        <n v="10.95"/>
        <n v="10.93"/>
        <n v="10.96"/>
        <n v="11.08"/>
        <n v="11.01"/>
        <n v="10.99"/>
        <n v="11.03"/>
        <n v="10.85"/>
        <n v="10.88"/>
        <n v="10.75"/>
        <n v="10.87"/>
        <n v="10.86"/>
        <n v="11.04"/>
        <n v="11.02"/>
        <n v="11.05"/>
        <n v="10.92"/>
        <n v="11.14"/>
        <n v="11.07"/>
        <n v="11.12"/>
        <n v="11.11"/>
        <n v="11.18"/>
        <n v="11.21"/>
        <n v="11.27"/>
        <n v="11.34"/>
        <n v="10.82"/>
        <n v="10.77"/>
        <n v="10.64"/>
        <n v="10.65"/>
        <n v="10.66"/>
        <n v="10.51"/>
        <n v="10.58"/>
        <n v="10.42"/>
        <n v="10.45"/>
        <n v="10.4"/>
        <n v="10.39"/>
        <n v="10.36"/>
        <n v="10.32"/>
        <n v="10.41"/>
        <n v="10.38"/>
        <n v="10.34"/>
        <n v="10.28"/>
        <n v="10.24"/>
        <n v="10.11"/>
        <n v="10.07"/>
        <n v="9.9600000000000009"/>
        <n v="10.02"/>
        <n v="9.92"/>
        <n v="9.86"/>
        <n v="9.8800000000000008"/>
        <n v="9.91"/>
        <n v="9.84"/>
        <n v="9.68"/>
        <n v="9.75"/>
        <n v="9.6999999999999993"/>
        <n v="9.65"/>
        <n v="9.44"/>
        <n v="9.66"/>
        <n v="9.76"/>
        <n v="9.5299999999999994"/>
        <n v="9.59"/>
        <n v="9.4499999999999993"/>
        <n v="9.5"/>
        <n v="9.3800000000000008"/>
        <n v="9.43"/>
        <n v="10.029999999999999"/>
        <n v="9.11"/>
        <n v="9.09"/>
        <n v="9.35"/>
        <n v="9.14"/>
        <n v="9.0399999999999991"/>
        <n v="8.9600000000000009"/>
        <n v="8.5"/>
        <n v="8.19"/>
        <n v="8.1300000000000008"/>
        <n v="7.86"/>
        <n v="8"/>
        <n v="7.88"/>
        <n v="7.96"/>
        <n v="7.76"/>
        <n v="7.46"/>
        <n v="7.63"/>
        <n v="7.64"/>
        <n v="7.45"/>
        <n v="7.44"/>
        <n v="7.26"/>
        <n v="7.54"/>
        <n v="7.41"/>
        <n v="7.77"/>
        <n v="8.34"/>
        <n v="8.6999999999999993"/>
        <n v="9.0299999999999994"/>
        <n v="8.85"/>
        <n v="8.7799999999999994"/>
        <n v="8.94"/>
        <n v="28.93"/>
        <n v="28.95"/>
        <n v="29.57"/>
        <n v="30.01"/>
        <n v="29.04"/>
        <n v="30.15"/>
        <n v="31.16"/>
        <n v="31.45"/>
        <n v="32.24"/>
        <n v="31.82"/>
        <n v="31.6"/>
        <n v="30.87"/>
        <n v="30.9"/>
        <n v="31"/>
        <n v="30.92"/>
        <n v="30.61"/>
        <n v="30.85"/>
        <n v="30.8"/>
        <n v="30.46"/>
        <n v="30.48"/>
        <n v="30.47"/>
        <n v="30.75"/>
        <n v="30.89"/>
        <n v="30.74"/>
        <n v="30.73"/>
        <n v="30.58"/>
        <n v="30.57"/>
        <n v="29.5"/>
        <n v="29.49"/>
        <n v="29.46"/>
        <n v="29.43"/>
        <n v="29.36"/>
        <n v="29.2"/>
        <n v="29.6"/>
        <n v="30.34"/>
        <n v="29.8"/>
        <n v="29.77"/>
        <n v="29.59"/>
        <n v="28.22"/>
        <n v="28.4"/>
        <n v="28.04"/>
        <n v="27.95"/>
        <n v="27.51"/>
        <n v="27.23"/>
        <n v="27.1"/>
        <n v="26.9"/>
        <n v="26.95"/>
        <n v="26.66"/>
        <n v="26.73"/>
        <n v="25.95"/>
        <n v="25.98"/>
        <n v="26.15"/>
        <n v="26.5"/>
        <n v="25.8"/>
        <n v="26.05"/>
        <n v="25.72"/>
        <n v="25.66"/>
        <n v="25.45"/>
        <n v="25.73"/>
        <n v="25.75"/>
        <n v="25.9"/>
        <n v="26.16"/>
        <n v="26.32"/>
        <n v="26.86"/>
        <n v="26.7"/>
        <n v="25.16"/>
        <n v="24.22"/>
        <n v="23.47"/>
        <n v="23.31"/>
        <n v="23.59"/>
        <n v="23.49"/>
        <n v="23.69"/>
        <n v="23.95"/>
        <n v="23.83"/>
        <n v="23.79"/>
        <n v="23.65"/>
        <n v="23.45"/>
        <n v="23.75"/>
        <n v="23.84"/>
        <n v="23.53"/>
        <n v="23.41"/>
        <n v="24.1"/>
        <n v="23.42"/>
        <n v="23.87"/>
        <n v="23.01"/>
        <n v="22.92"/>
        <n v="23.2"/>
        <n v="23.09"/>
        <n v="23.16"/>
        <n v="23.25"/>
        <n v="22.84"/>
        <n v="22.53"/>
        <n v="22.65"/>
        <n v="22.37"/>
        <n v="21.95"/>
        <n v="22.21"/>
        <n v="22.68"/>
        <n v="23.22"/>
        <n v="23.46"/>
        <n v="23.8"/>
        <n v="23.89"/>
        <n v="23.55"/>
        <n v="24.5"/>
        <n v="24.3"/>
        <n v="24.14"/>
        <n v="24.25"/>
        <n v="24.08"/>
        <n v="24.75"/>
        <n v="25"/>
        <n v="24.74"/>
        <n v="24.9"/>
        <n v="25.5"/>
        <n v="25.96"/>
        <n v="26.56"/>
        <n v="27.25"/>
        <n v="27.44"/>
        <n v="27.21"/>
        <n v="27.63"/>
        <n v="27.84"/>
        <n v="27.05"/>
        <n v="26.35"/>
        <n v="25.84"/>
        <n v="25.74"/>
        <n v="25.92"/>
        <n v="26.2"/>
        <n v="26.27"/>
        <n v="26"/>
        <n v="25.83"/>
        <n v="25.94"/>
        <n v="25.62"/>
        <n v="24.99"/>
        <n v="24.95"/>
        <n v="24.91"/>
        <n v="24.73"/>
        <n v="24.37"/>
        <n v="23.93"/>
        <n v="24.32"/>
        <n v="24.39"/>
        <n v="24.6"/>
        <n v="24.34"/>
        <n v="23.99"/>
        <n v="24.44"/>
        <n v="24.8"/>
        <n v="25.7"/>
        <n v="26.12"/>
        <n v="26.11"/>
        <n v="26.89"/>
        <n v="26.08"/>
        <n v="25.4"/>
        <n v="24.88"/>
        <n v="25.08"/>
        <n v="24.82"/>
        <n v="24.96"/>
        <n v="25.1"/>
        <n v="25.13"/>
        <n v="24.7"/>
        <n v="24.93"/>
        <n v="24.26"/>
        <n v="24.03"/>
        <n v="23.9"/>
        <n v="23.36"/>
        <n v="23.33"/>
        <n v="22.5"/>
        <n v="22.82"/>
        <n v="24"/>
        <n v="23.48"/>
        <n v="24.97"/>
        <n v="25.65"/>
        <n v="25.77"/>
        <n v="25.68"/>
        <n v="25.23"/>
        <n v="25.25"/>
        <n v="25.09"/>
        <n v="25.69"/>
        <n v="25.85"/>
        <n v="25.79"/>
        <n v="25.99"/>
        <n v="25.27"/>
        <n v="25.37"/>
        <n v="24.2"/>
        <n v="24.76"/>
        <n v="24.43"/>
        <n v="24.77"/>
        <n v="25.6"/>
        <n v="25.39"/>
        <n v="25.78"/>
        <n v="25.93"/>
        <n v="25.31"/>
        <n v="25.21"/>
        <n v="25.58"/>
        <n v="26.44"/>
        <n v="26.02"/>
        <n v="26.14"/>
        <n v="25.15"/>
        <n v="24.07"/>
        <n v="24.04"/>
        <n v="23.63"/>
        <n v="23.05"/>
        <n v="24.28"/>
        <n v="23.62"/>
        <n v="24.65"/>
        <n v="24.01"/>
        <n v="23.7"/>
        <n v="22.85"/>
        <n v="22.93"/>
        <n v="22.76"/>
        <n v="22.14"/>
        <n v="22.28"/>
        <n v="22.45"/>
        <n v="22.35"/>
        <n v="22.59"/>
        <n v="22.9"/>
        <n v="22.15"/>
        <n v="21.67"/>
        <n v="21.54"/>
        <n v="21.44"/>
        <n v="21.24"/>
        <n v="21.13"/>
        <n v="21.31"/>
        <n v="21.32"/>
        <n v="21.4"/>
        <n v="21.6"/>
        <n v="21.25"/>
        <n v="21.21"/>
        <n v="21.35"/>
        <n v="21.65"/>
        <n v="20.9"/>
        <n v="20.22"/>
        <n v="19.5"/>
        <n v="19.02"/>
        <n v="18.489999999999998"/>
        <n v="18.690000000000001"/>
        <n v="18.350000000000001"/>
        <n v="18.98"/>
        <n v="19.100000000000001"/>
        <n v="19.21"/>
        <n v="19.239999999999998"/>
        <n v="19.07"/>
        <n v="18.989999999999998"/>
        <n v="18.93"/>
        <n v="18.84"/>
        <n v="18.68"/>
        <n v="18.72"/>
        <n v="18.899999999999999"/>
        <n v="18.600000000000001"/>
        <n v="18.86"/>
        <n v="18.829999999999998"/>
        <n v="18.649999999999999"/>
        <n v="18.399999999999999"/>
        <n v="18.8"/>
        <n v="19"/>
        <n v="18.579999999999998"/>
        <n v="18.239999999999998"/>
        <n v="18.11"/>
        <n v="17.62"/>
        <n v="17.59"/>
        <n v="17.55"/>
        <n v="17.8"/>
        <n v="18.28"/>
        <n v="17.98"/>
        <n v="18.190000000000001"/>
        <n v="17.78"/>
        <n v="18.739999999999998"/>
        <n v="18.75"/>
        <n v="18.54"/>
        <n v="18.02"/>
        <n v="18.22"/>
        <n v="16.34"/>
        <n v="16.53"/>
        <n v="16.95"/>
        <n v="16.89"/>
        <n v="17.34"/>
        <n v="17.399999999999999"/>
        <n v="17.53"/>
        <n v="17.5"/>
        <n v="16.29"/>
        <n v="15.91"/>
        <n v="15.17"/>
        <n v="14.59"/>
        <n v="14.62"/>
        <n v="13.59"/>
        <n v="13.48"/>
        <n v="13.32"/>
        <n v="12.61"/>
        <n v="12.65"/>
        <n v="13.15"/>
        <n v="12.9"/>
        <n v="13.45"/>
        <n v="13.97"/>
        <n v="14.58"/>
        <n v="14.29"/>
        <n v="15.14"/>
        <n v="13.77"/>
        <n v="13.11"/>
        <n v="12.74"/>
        <n v="12.48"/>
        <n v="12.79"/>
        <n v="12.35"/>
        <n v="11.83"/>
        <n v="13.22"/>
        <n v="13.12"/>
        <n v="13.57"/>
        <n v="14.6"/>
        <n v="13.94"/>
        <n v="15.41"/>
        <n v="14.11"/>
        <n v="16.43"/>
        <n v="17.22"/>
        <n v="18.48"/>
        <n v="18.36"/>
        <n v="17.02"/>
        <n v="17.3"/>
        <n v="15.88"/>
        <n v="16.82"/>
        <n v="16.55"/>
        <n v="16.68"/>
        <n v="16.88"/>
        <n v="16.96"/>
        <n v="17.54"/>
        <n v="17.579999999999998"/>
        <n v="16.5"/>
        <n v="16.22"/>
        <n v="18.52"/>
        <n v="19.13"/>
        <n v="19.399999999999999"/>
        <n v="18.96"/>
        <n v="18.95"/>
        <n v="17.91"/>
        <n v="17.03"/>
        <n v="17.100000000000001"/>
        <n v="17.7"/>
        <n v="16.010000000000002"/>
        <n v="15.61"/>
        <n v="15.52"/>
        <n v="14.92"/>
        <n v="14.61"/>
        <n v="13.69"/>
        <n v="13.74"/>
        <n v="11.95"/>
        <n v="12"/>
        <n v="12.1"/>
        <n v="11.5"/>
        <n v="12.85"/>
        <n v="12.58"/>
      </sharedItems>
    </cacheField>
    <cacheField name="stock_price_low" numFmtId="0">
      <sharedItems containsSemiMixedTypes="0" containsString="0" containsNumber="1" minValue="0.8" maxValue="31.61"/>
    </cacheField>
    <cacheField name="stock_price_close" numFmtId="0">
      <sharedItems containsSemiMixedTypes="0" containsString="0" containsNumber="1" minValue="0.84" maxValue="31.8"/>
    </cacheField>
    <cacheField name="stock_volume" numFmtId="0">
      <sharedItems containsSemiMixedTypes="0" containsString="0" containsNumber="1" containsInteger="1" minValue="0" maxValue="4328000"/>
    </cacheField>
    <cacheField name="Trading status" numFmtId="0">
      <sharedItems/>
    </cacheField>
    <cacheField name="Quarters" numFmtId="0" databaseField="0">
      <fieldGroup base="2">
        <rangePr groupBy="quarters" startDate="2007-01-03T00:00:00" endDate="2010-02-09T00:00:00"/>
        <groupItems count="6">
          <s v="&lt;1/3/2007"/>
          <s v="Qtr1"/>
          <s v="Qtr2"/>
          <s v="Qtr3"/>
          <s v="Qtr4"/>
          <s v="&gt;2/9/2010"/>
        </groupItems>
      </fieldGroup>
    </cacheField>
    <cacheField name="Years" numFmtId="0" databaseField="0">
      <fieldGroup base="2">
        <rangePr groupBy="years" startDate="2007-01-03T00:00:00" endDate="2010-02-09T00:00:00"/>
        <groupItems count="6">
          <s v="&lt;1/3/2007"/>
          <s v="2007"/>
          <s v="2008"/>
          <s v="2009"/>
          <s v="2010"/>
          <s v="&gt;2/9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3">
  <r>
    <s v="NYSE"/>
    <x v="0"/>
    <x v="0"/>
    <n v="14.71"/>
    <x v="0"/>
    <n v="14.61"/>
    <n v="14.76"/>
    <n v="384000"/>
    <s v="Open"/>
  </r>
  <r>
    <s v="NYSE"/>
    <x v="0"/>
    <x v="1"/>
    <n v="14.76"/>
    <x v="1"/>
    <n v="14.62"/>
    <n v="14.67"/>
    <n v="599300"/>
    <s v="Open"/>
  </r>
  <r>
    <s v="NYSE"/>
    <x v="0"/>
    <x v="2"/>
    <n v="14.19"/>
    <x v="2"/>
    <n v="14.05"/>
    <n v="14.24"/>
    <n v="345400"/>
    <s v="Open"/>
  </r>
  <r>
    <s v="NYSE"/>
    <x v="0"/>
    <x v="3"/>
    <n v="14.22"/>
    <x v="3"/>
    <n v="14.06"/>
    <n v="14.3"/>
    <n v="231800"/>
    <s v="Closed"/>
  </r>
  <r>
    <s v="NYSE"/>
    <x v="0"/>
    <x v="4"/>
    <n v="14.3"/>
    <x v="4"/>
    <n v="13.91"/>
    <n v="14.13"/>
    <n v="202800"/>
    <s v="Closed"/>
  </r>
  <r>
    <s v="NYSE"/>
    <x v="0"/>
    <x v="5"/>
    <n v="14.03"/>
    <x v="5"/>
    <n v="13.97"/>
    <n v="14.18"/>
    <n v="187700"/>
    <s v="Open"/>
  </r>
  <r>
    <s v="NYSE"/>
    <x v="0"/>
    <x v="6"/>
    <n v="14.18"/>
    <x v="6"/>
    <n v="14.07"/>
    <n v="14.34"/>
    <n v="161900"/>
    <s v="Open"/>
  </r>
  <r>
    <s v="NYSE"/>
    <x v="0"/>
    <x v="7"/>
    <n v="14.3"/>
    <x v="7"/>
    <n v="14.19"/>
    <n v="14.3"/>
    <n v="178000"/>
    <s v="Open"/>
  </r>
  <r>
    <s v="NYSE"/>
    <x v="0"/>
    <x v="8"/>
    <n v="14.38"/>
    <x v="8"/>
    <n v="13.83"/>
    <n v="14.02"/>
    <n v="172400"/>
    <s v="Closed"/>
  </r>
  <r>
    <s v="NYSE"/>
    <x v="0"/>
    <x v="9"/>
    <n v="14.01"/>
    <x v="9"/>
    <n v="13.96"/>
    <n v="13.96"/>
    <n v="129700"/>
    <s v="Open"/>
  </r>
  <r>
    <s v="NYSE"/>
    <x v="0"/>
    <x v="10"/>
    <n v="13.93"/>
    <x v="10"/>
    <n v="13.7"/>
    <n v="13.7"/>
    <n v="275800"/>
    <s v="Closed"/>
  </r>
  <r>
    <s v="NYSE"/>
    <x v="0"/>
    <x v="11"/>
    <n v="13.69"/>
    <x v="11"/>
    <n v="13.39"/>
    <n v="13.84"/>
    <n v="295600"/>
    <s v="Closed"/>
  </r>
  <r>
    <s v="NYSE"/>
    <x v="0"/>
    <x v="12"/>
    <n v="13.83"/>
    <x v="12"/>
    <n v="13.44"/>
    <n v="13.55"/>
    <n v="316600"/>
    <s v="Closed"/>
  </r>
  <r>
    <s v="NYSE"/>
    <x v="0"/>
    <x v="13"/>
    <n v="13.5"/>
    <x v="13"/>
    <n v="13.5"/>
    <n v="13.87"/>
    <n v="299200"/>
    <s v="Open"/>
  </r>
  <r>
    <s v="NYSE"/>
    <x v="0"/>
    <x v="14"/>
    <n v="13.92"/>
    <x v="14"/>
    <n v="13.92"/>
    <n v="14"/>
    <n v="206600"/>
    <s v="Open"/>
  </r>
  <r>
    <s v="NYSE"/>
    <x v="0"/>
    <x v="15"/>
    <n v="14"/>
    <x v="15"/>
    <n v="13.64"/>
    <n v="13.74"/>
    <n v="237700"/>
    <s v="Closed"/>
  </r>
  <r>
    <s v="NYSE"/>
    <x v="0"/>
    <x v="16"/>
    <n v="13.74"/>
    <x v="16"/>
    <n v="13.5"/>
    <n v="13.76"/>
    <n v="183800"/>
    <s v="Closed"/>
  </r>
  <r>
    <s v="NYSE"/>
    <x v="0"/>
    <x v="17"/>
    <n v="13.76"/>
    <x v="17"/>
    <n v="13.76"/>
    <n v="13.98"/>
    <n v="285100"/>
    <s v="Open"/>
  </r>
  <r>
    <s v="NYSE"/>
    <x v="0"/>
    <x v="18"/>
    <n v="13.96"/>
    <x v="18"/>
    <n v="13.91"/>
    <n v="13.96"/>
    <n v="414300"/>
    <s v="Open"/>
  </r>
  <r>
    <s v="NYSE"/>
    <x v="0"/>
    <x v="19"/>
    <n v="13.95"/>
    <x v="19"/>
    <n v="13.83"/>
    <n v="13.96"/>
    <n v="192500"/>
    <s v="Open"/>
  </r>
  <r>
    <s v="NYSE"/>
    <x v="0"/>
    <x v="20"/>
    <n v="14.03"/>
    <x v="13"/>
    <n v="13.52"/>
    <n v="14.03"/>
    <n v="185700"/>
    <s v="Closed"/>
  </r>
  <r>
    <s v="NYSE"/>
    <x v="0"/>
    <x v="21"/>
    <n v="14.04"/>
    <x v="9"/>
    <n v="13.96"/>
    <n v="14.08"/>
    <n v="240600"/>
    <s v="Open"/>
  </r>
  <r>
    <s v="NYSE"/>
    <x v="0"/>
    <x v="22"/>
    <n v="14.14"/>
    <x v="20"/>
    <n v="13.88"/>
    <n v="14.01"/>
    <n v="197100"/>
    <s v="Closed"/>
  </r>
  <r>
    <s v="NYSE"/>
    <x v="0"/>
    <x v="23"/>
    <n v="14"/>
    <x v="21"/>
    <n v="13.87"/>
    <n v="14.05"/>
    <n v="789600"/>
    <s v="Open"/>
  </r>
  <r>
    <s v="NYSE"/>
    <x v="0"/>
    <x v="24"/>
    <n v="14.05"/>
    <x v="22"/>
    <n v="13.77"/>
    <n v="14.05"/>
    <n v="544600"/>
    <s v="Closed"/>
  </r>
  <r>
    <s v="NYSE"/>
    <x v="0"/>
    <x v="25"/>
    <n v="14.05"/>
    <x v="23"/>
    <n v="14.05"/>
    <n v="14.36"/>
    <n v="1056800"/>
    <s v="Open"/>
  </r>
  <r>
    <s v="NYSE"/>
    <x v="0"/>
    <x v="26"/>
    <n v="14.36"/>
    <x v="24"/>
    <n v="14.27"/>
    <n v="14.3"/>
    <n v="521000"/>
    <s v="Open"/>
  </r>
  <r>
    <s v="NYSE"/>
    <x v="0"/>
    <x v="27"/>
    <n v="14.32"/>
    <x v="25"/>
    <n v="14.23"/>
    <n v="14.5"/>
    <n v="574500"/>
    <s v="Open"/>
  </r>
  <r>
    <s v="NYSE"/>
    <x v="0"/>
    <x v="28"/>
    <n v="14.5"/>
    <x v="26"/>
    <n v="14.45"/>
    <n v="14.5"/>
    <n v="404800"/>
    <s v="Open"/>
  </r>
  <r>
    <s v="NYSE"/>
    <x v="0"/>
    <x v="29"/>
    <n v="14.5"/>
    <x v="27"/>
    <n v="14.45"/>
    <n v="14.63"/>
    <n v="378000"/>
    <s v="Open"/>
  </r>
  <r>
    <s v="NYSE"/>
    <x v="0"/>
    <x v="30"/>
    <n v="14.59"/>
    <x v="28"/>
    <n v="14.51"/>
    <n v="14.71"/>
    <n v="346100"/>
    <s v="Open"/>
  </r>
  <r>
    <s v="NYSE"/>
    <x v="0"/>
    <x v="31"/>
    <n v="14.71"/>
    <x v="29"/>
    <n v="14.53"/>
    <n v="14.76"/>
    <n v="249100"/>
    <s v="Closed"/>
  </r>
  <r>
    <s v="NYSE"/>
    <x v="0"/>
    <x v="32"/>
    <n v="14.69"/>
    <x v="1"/>
    <n v="14.56"/>
    <n v="14.73"/>
    <n v="243700"/>
    <s v="Open"/>
  </r>
  <r>
    <s v="NYSE"/>
    <x v="0"/>
    <x v="33"/>
    <n v="14.68"/>
    <x v="27"/>
    <n v="14.52"/>
    <n v="14.59"/>
    <n v="204100"/>
    <s v="Closed"/>
  </r>
  <r>
    <s v="NYSE"/>
    <x v="0"/>
    <x v="34"/>
    <n v="14.55"/>
    <x v="30"/>
    <n v="14.26"/>
    <n v="14.47"/>
    <n v="241900"/>
    <s v="Closed"/>
  </r>
  <r>
    <s v="NYSE"/>
    <x v="0"/>
    <x v="35"/>
    <n v="14.41"/>
    <x v="23"/>
    <n v="14.09"/>
    <n v="14.16"/>
    <n v="256300"/>
    <s v="Closed"/>
  </r>
  <r>
    <s v="NYSE"/>
    <x v="0"/>
    <x v="36"/>
    <n v="14.13"/>
    <x v="31"/>
    <n v="13.95"/>
    <n v="14.08"/>
    <n v="259800"/>
    <s v="Closed"/>
  </r>
  <r>
    <s v="NYSE"/>
    <x v="0"/>
    <x v="37"/>
    <n v="14"/>
    <x v="32"/>
    <n v="13.49"/>
    <n v="13.58"/>
    <n v="340000"/>
    <s v="Closed"/>
  </r>
  <r>
    <s v="NYSE"/>
    <x v="0"/>
    <x v="38"/>
    <n v="13.55"/>
    <x v="33"/>
    <n v="13.26"/>
    <n v="13.61"/>
    <n v="301300"/>
    <s v="Closed"/>
  </r>
  <r>
    <s v="NYSE"/>
    <x v="0"/>
    <x v="39"/>
    <n v="13.37"/>
    <x v="34"/>
    <n v="13.3"/>
    <n v="13.5"/>
    <n v="191300"/>
    <s v="Open"/>
  </r>
  <r>
    <s v="NYSE"/>
    <x v="0"/>
    <x v="40"/>
    <n v="13.41"/>
    <x v="35"/>
    <n v="13.14"/>
    <n v="13.26"/>
    <n v="283300"/>
    <s v="Closed"/>
  </r>
  <r>
    <s v="NYSE"/>
    <x v="0"/>
    <x v="41"/>
    <n v="13.16"/>
    <x v="36"/>
    <n v="12.92"/>
    <n v="13.33"/>
    <n v="437800"/>
    <s v="Closed"/>
  </r>
  <r>
    <s v="NYSE"/>
    <x v="0"/>
    <x v="42"/>
    <n v="13.53"/>
    <x v="14"/>
    <n v="13.52"/>
    <n v="13.97"/>
    <n v="334800"/>
    <s v="Open"/>
  </r>
  <r>
    <s v="NYSE"/>
    <x v="0"/>
    <x v="43"/>
    <n v="13.94"/>
    <x v="29"/>
    <n v="13.94"/>
    <n v="14.29"/>
    <n v="935400"/>
    <s v="Open"/>
  </r>
  <r>
    <s v="NYSE"/>
    <x v="0"/>
    <x v="44"/>
    <n v="14.42"/>
    <x v="24"/>
    <n v="14.11"/>
    <n v="14.27"/>
    <n v="241600"/>
    <s v="Closed"/>
  </r>
  <r>
    <s v="NYSE"/>
    <x v="0"/>
    <x v="45"/>
    <n v="14.8"/>
    <x v="37"/>
    <n v="14.53"/>
    <n v="14.76"/>
    <n v="816700"/>
    <s v="Closed"/>
  </r>
  <r>
    <s v="NYSE"/>
    <x v="0"/>
    <x v="46"/>
    <n v="14.74"/>
    <x v="38"/>
    <n v="14.65"/>
    <n v="14.86"/>
    <n v="277600"/>
    <s v="Open"/>
  </r>
  <r>
    <s v="NYSE"/>
    <x v="0"/>
    <x v="47"/>
    <n v="14.79"/>
    <x v="38"/>
    <n v="14.5"/>
    <n v="14.76"/>
    <n v="595500"/>
    <s v="Closed"/>
  </r>
  <r>
    <s v="NYSE"/>
    <x v="0"/>
    <x v="48"/>
    <n v="14.79"/>
    <x v="39"/>
    <n v="14.42"/>
    <n v="14.58"/>
    <n v="644300"/>
    <s v="Closed"/>
  </r>
  <r>
    <s v="NYSE"/>
    <x v="0"/>
    <x v="49"/>
    <n v="14.61"/>
    <x v="40"/>
    <n v="14.56"/>
    <n v="14.71"/>
    <n v="238000"/>
    <s v="Open"/>
  </r>
  <r>
    <s v="NYSE"/>
    <x v="0"/>
    <x v="50"/>
    <n v="14.71"/>
    <x v="41"/>
    <n v="14.29"/>
    <n v="14.3"/>
    <n v="886100"/>
    <s v="Closed"/>
  </r>
  <r>
    <s v="NYSE"/>
    <x v="0"/>
    <x v="51"/>
    <n v="14.33"/>
    <x v="42"/>
    <n v="14.2"/>
    <n v="14.55"/>
    <n v="415100"/>
    <s v="Open"/>
  </r>
  <r>
    <s v="NYSE"/>
    <x v="0"/>
    <x v="52"/>
    <n v="14.59"/>
    <x v="43"/>
    <n v="14.53"/>
    <n v="15.13"/>
    <n v="591100"/>
    <s v="Open"/>
  </r>
  <r>
    <s v="NYSE"/>
    <x v="0"/>
    <x v="53"/>
    <n v="15.12"/>
    <x v="44"/>
    <n v="14.92"/>
    <n v="16.09"/>
    <n v="878400"/>
    <s v="Closed"/>
  </r>
  <r>
    <s v="NYSE"/>
    <x v="0"/>
    <x v="54"/>
    <n v="16.09"/>
    <x v="45"/>
    <n v="15.79"/>
    <n v="15.96"/>
    <n v="365900"/>
    <s v="Closed"/>
  </r>
  <r>
    <s v="NYSE"/>
    <x v="0"/>
    <x v="55"/>
    <n v="15.85"/>
    <x v="46"/>
    <n v="15.67"/>
    <n v="15.83"/>
    <n v="233600"/>
    <s v="Closed"/>
  </r>
  <r>
    <s v="NYSE"/>
    <x v="0"/>
    <x v="56"/>
    <n v="15.87"/>
    <x v="47"/>
    <n v="15.57"/>
    <n v="15.72"/>
    <n v="196200"/>
    <s v="Closed"/>
  </r>
  <r>
    <s v="NYSE"/>
    <x v="0"/>
    <x v="57"/>
    <n v="15.64"/>
    <x v="48"/>
    <n v="15.39"/>
    <n v="15.5"/>
    <n v="223700"/>
    <s v="Closed"/>
  </r>
  <r>
    <s v="NYSE"/>
    <x v="0"/>
    <x v="58"/>
    <n v="15.45"/>
    <x v="49"/>
    <n v="15.33"/>
    <n v="15.59"/>
    <n v="559300"/>
    <s v="Open"/>
  </r>
  <r>
    <s v="NYSE"/>
    <x v="0"/>
    <x v="59"/>
    <n v="15.68"/>
    <x v="50"/>
    <n v="15.22"/>
    <n v="15.45"/>
    <n v="260200"/>
    <s v="Closed"/>
  </r>
  <r>
    <s v="NYSE"/>
    <x v="0"/>
    <x v="60"/>
    <n v="15.47"/>
    <x v="51"/>
    <n v="15.22"/>
    <n v="15.39"/>
    <n v="204500"/>
    <s v="Closed"/>
  </r>
  <r>
    <s v="NYSE"/>
    <x v="0"/>
    <x v="61"/>
    <n v="15.39"/>
    <x v="52"/>
    <n v="15.13"/>
    <n v="15.2"/>
    <n v="335400"/>
    <s v="Closed"/>
  </r>
  <r>
    <s v="NYSE"/>
    <x v="0"/>
    <x v="62"/>
    <n v="15.23"/>
    <x v="53"/>
    <n v="15.05"/>
    <n v="15.1"/>
    <n v="511500"/>
    <s v="Closed"/>
  </r>
  <r>
    <s v="NYSE"/>
    <x v="0"/>
    <x v="63"/>
    <n v="15.14"/>
    <x v="54"/>
    <n v="14.82"/>
    <n v="14.9"/>
    <n v="437100"/>
    <s v="Closed"/>
  </r>
  <r>
    <s v="NYSE"/>
    <x v="0"/>
    <x v="64"/>
    <n v="14.92"/>
    <x v="55"/>
    <n v="14.79"/>
    <n v="14.9"/>
    <n v="230400"/>
    <s v="Open"/>
  </r>
  <r>
    <s v="NYSE"/>
    <x v="0"/>
    <x v="65"/>
    <n v="15.05"/>
    <x v="56"/>
    <n v="14.67"/>
    <n v="14.78"/>
    <n v="477000"/>
    <s v="Closed"/>
  </r>
  <r>
    <s v="NYSE"/>
    <x v="0"/>
    <x v="66"/>
    <n v="14.79"/>
    <x v="57"/>
    <n v="14.74"/>
    <n v="15.13"/>
    <n v="761400"/>
    <s v="Open"/>
  </r>
  <r>
    <s v="NYSE"/>
    <x v="0"/>
    <x v="67"/>
    <n v="15.25"/>
    <x v="58"/>
    <n v="15.2"/>
    <n v="15.22"/>
    <n v="474800"/>
    <s v="Open"/>
  </r>
  <r>
    <s v="NYSE"/>
    <x v="0"/>
    <x v="68"/>
    <n v="15.16"/>
    <x v="59"/>
    <n v="15.15"/>
    <n v="15.86"/>
    <n v="505900"/>
    <s v="Open"/>
  </r>
  <r>
    <s v="NYSE"/>
    <x v="0"/>
    <x v="69"/>
    <n v="15.94"/>
    <x v="60"/>
    <n v="15.64"/>
    <n v="15.74"/>
    <n v="910700"/>
    <s v="Closed"/>
  </r>
  <r>
    <s v="NYSE"/>
    <x v="0"/>
    <x v="70"/>
    <n v="15.88"/>
    <x v="61"/>
    <n v="15.88"/>
    <n v="16.239999999999998"/>
    <n v="451700"/>
    <s v="Open"/>
  </r>
  <r>
    <s v="NYSE"/>
    <x v="0"/>
    <x v="71"/>
    <n v="16.25"/>
    <x v="62"/>
    <n v="16.22"/>
    <n v="16.48"/>
    <n v="683700"/>
    <s v="Open"/>
  </r>
  <r>
    <s v="NYSE"/>
    <x v="0"/>
    <x v="72"/>
    <n v="16.38"/>
    <x v="63"/>
    <n v="16.38"/>
    <n v="16.559999999999999"/>
    <n v="488000"/>
    <s v="Open"/>
  </r>
  <r>
    <s v="NYSE"/>
    <x v="0"/>
    <x v="73"/>
    <n v="16.36"/>
    <x v="64"/>
    <n v="16.350000000000001"/>
    <n v="16.53"/>
    <n v="238700"/>
    <s v="Open"/>
  </r>
  <r>
    <s v="NYSE"/>
    <x v="0"/>
    <x v="74"/>
    <n v="17.07"/>
    <x v="65"/>
    <n v="16.79"/>
    <n v="17"/>
    <n v="579200"/>
    <s v="Closed"/>
  </r>
  <r>
    <s v="NYSE"/>
    <x v="0"/>
    <x v="75"/>
    <n v="16.940000000000001"/>
    <x v="66"/>
    <n v="16.760000000000002"/>
    <n v="16.899999999999999"/>
    <n v="541600"/>
    <s v="Closed"/>
  </r>
  <r>
    <s v="NYSE"/>
    <x v="0"/>
    <x v="76"/>
    <n v="16.95"/>
    <x v="67"/>
    <n v="16.850000000000001"/>
    <n v="17.100000000000001"/>
    <n v="391800"/>
    <s v="Open"/>
  </r>
  <r>
    <s v="NYSE"/>
    <x v="0"/>
    <x v="77"/>
    <n v="17.149999999999999"/>
    <x v="68"/>
    <n v="17.03"/>
    <n v="17.190000000000001"/>
    <n v="650900"/>
    <s v="Open"/>
  </r>
  <r>
    <s v="NYSE"/>
    <x v="0"/>
    <x v="78"/>
    <n v="17.059999999999999"/>
    <x v="69"/>
    <n v="16.809999999999999"/>
    <n v="17.16"/>
    <n v="324100"/>
    <s v="Closed"/>
  </r>
  <r>
    <s v="NYSE"/>
    <x v="0"/>
    <x v="79"/>
    <n v="17.18"/>
    <x v="70"/>
    <n v="17.18"/>
    <n v="17.329999999999998"/>
    <n v="414700"/>
    <s v="Open"/>
  </r>
  <r>
    <s v="NYSE"/>
    <x v="0"/>
    <x v="80"/>
    <n v="17.350000000000001"/>
    <x v="71"/>
    <n v="17.09"/>
    <n v="17.14"/>
    <n v="405100"/>
    <s v="Closed"/>
  </r>
  <r>
    <s v="NYSE"/>
    <x v="0"/>
    <x v="81"/>
    <n v="17.25"/>
    <x v="71"/>
    <n v="16.89"/>
    <n v="16.93"/>
    <n v="375000"/>
    <s v="Closed"/>
  </r>
  <r>
    <s v="NYSE"/>
    <x v="0"/>
    <x v="82"/>
    <n v="17.41"/>
    <x v="72"/>
    <n v="16.96"/>
    <n v="17.04"/>
    <n v="384100"/>
    <s v="Closed"/>
  </r>
  <r>
    <s v="NYSE"/>
    <x v="0"/>
    <x v="83"/>
    <n v="17.22"/>
    <x v="73"/>
    <n v="16.91"/>
    <n v="17.329999999999998"/>
    <n v="657300"/>
    <s v="Closed"/>
  </r>
  <r>
    <s v="NYSE"/>
    <x v="0"/>
    <x v="84"/>
    <n v="17.34"/>
    <x v="74"/>
    <n v="17.07"/>
    <n v="17.79"/>
    <n v="594700"/>
    <s v="Closed"/>
  </r>
  <r>
    <s v="NYSE"/>
    <x v="0"/>
    <x v="85"/>
    <n v="17.72"/>
    <x v="75"/>
    <n v="17.399999999999999"/>
    <n v="17.399999999999999"/>
    <n v="377100"/>
    <s v="Closed"/>
  </r>
  <r>
    <s v="NYSE"/>
    <x v="0"/>
    <x v="86"/>
    <n v="17.3"/>
    <x v="76"/>
    <n v="16.91"/>
    <n v="17.14"/>
    <n v="302400"/>
    <s v="Closed"/>
  </r>
  <r>
    <s v="NYSE"/>
    <x v="0"/>
    <x v="87"/>
    <n v="17"/>
    <x v="77"/>
    <n v="16.850000000000001"/>
    <n v="17.14"/>
    <n v="317400"/>
    <s v="Open"/>
  </r>
  <r>
    <s v="NYSE"/>
    <x v="0"/>
    <x v="88"/>
    <n v="17.04"/>
    <x v="77"/>
    <n v="16.41"/>
    <n v="16.53"/>
    <n v="606500"/>
    <s v="Closed"/>
  </r>
  <r>
    <s v="NYSE"/>
    <x v="0"/>
    <x v="89"/>
    <n v="16.77"/>
    <x v="78"/>
    <n v="16.670000000000002"/>
    <n v="16.87"/>
    <n v="478300"/>
    <s v="Open"/>
  </r>
  <r>
    <s v="NYSE"/>
    <x v="0"/>
    <x v="90"/>
    <n v="16.89"/>
    <x v="79"/>
    <n v="16.510000000000002"/>
    <n v="16.559999999999999"/>
    <n v="533200"/>
    <s v="Closed"/>
  </r>
  <r>
    <s v="NYSE"/>
    <x v="0"/>
    <x v="91"/>
    <n v="16.53"/>
    <x v="80"/>
    <n v="16.41"/>
    <n v="16.5"/>
    <n v="473300"/>
    <s v="Open"/>
  </r>
  <r>
    <s v="NYSE"/>
    <x v="0"/>
    <x v="92"/>
    <n v="16.52"/>
    <x v="81"/>
    <n v="16.149999999999999"/>
    <n v="16.420000000000002"/>
    <n v="369700"/>
    <s v="Closed"/>
  </r>
  <r>
    <s v="NYSE"/>
    <x v="0"/>
    <x v="93"/>
    <n v="16.36"/>
    <x v="82"/>
    <n v="16.13"/>
    <n v="16.18"/>
    <n v="299000"/>
    <s v="Closed"/>
  </r>
  <r>
    <s v="NYSE"/>
    <x v="0"/>
    <x v="94"/>
    <n v="16.190000000000001"/>
    <x v="83"/>
    <n v="16.170000000000002"/>
    <n v="16.48"/>
    <n v="309500"/>
    <s v="Open"/>
  </r>
  <r>
    <s v="NYSE"/>
    <x v="0"/>
    <x v="95"/>
    <n v="16.48"/>
    <x v="81"/>
    <n v="16.260000000000002"/>
    <n v="16.59"/>
    <n v="383400"/>
    <s v="Closed"/>
  </r>
  <r>
    <s v="NYSE"/>
    <x v="0"/>
    <x v="96"/>
    <n v="16.53"/>
    <x v="84"/>
    <n v="16.489999999999998"/>
    <n v="16.829999999999998"/>
    <n v="350000"/>
    <s v="Open"/>
  </r>
  <r>
    <s v="NYSE"/>
    <x v="0"/>
    <x v="97"/>
    <n v="16.88"/>
    <x v="79"/>
    <n v="16.55"/>
    <n v="16.690000000000001"/>
    <n v="418400"/>
    <s v="Closed"/>
  </r>
  <r>
    <s v="NYSE"/>
    <x v="0"/>
    <x v="98"/>
    <n v="16.59"/>
    <x v="85"/>
    <n v="16.489999999999998"/>
    <n v="16.920000000000002"/>
    <n v="548300"/>
    <s v="Open"/>
  </r>
  <r>
    <s v="NYSE"/>
    <x v="0"/>
    <x v="99"/>
    <n v="17.05"/>
    <x v="86"/>
    <n v="16.89"/>
    <n v="17.14"/>
    <n v="714900"/>
    <s v="Closed"/>
  </r>
  <r>
    <s v="NYSE"/>
    <x v="0"/>
    <x v="100"/>
    <n v="17.55"/>
    <x v="87"/>
    <n v="17.48"/>
    <n v="17.86"/>
    <n v="1112200"/>
    <s v="Open"/>
  </r>
  <r>
    <s v="NYSE"/>
    <x v="0"/>
    <x v="101"/>
    <n v="17.72"/>
    <x v="88"/>
    <n v="17.61"/>
    <n v="17.98"/>
    <n v="776800"/>
    <s v="Open"/>
  </r>
  <r>
    <s v="NYSE"/>
    <x v="0"/>
    <x v="102"/>
    <n v="17.899999999999999"/>
    <x v="89"/>
    <n v="17.149999999999999"/>
    <n v="17.649999999999999"/>
    <n v="1317900"/>
    <s v="Closed"/>
  </r>
  <r>
    <s v="NYSE"/>
    <x v="0"/>
    <x v="103"/>
    <n v="17.77"/>
    <x v="90"/>
    <n v="17.77"/>
    <n v="18.2"/>
    <n v="1236800"/>
    <s v="Open"/>
  </r>
  <r>
    <s v="NYSE"/>
    <x v="0"/>
    <x v="104"/>
    <n v="18.059999999999999"/>
    <x v="91"/>
    <n v="17.88"/>
    <n v="17.989999999999998"/>
    <n v="626100"/>
    <s v="Closed"/>
  </r>
  <r>
    <s v="NYSE"/>
    <x v="0"/>
    <x v="105"/>
    <n v="18.02"/>
    <x v="92"/>
    <n v="17.760000000000002"/>
    <n v="18.079999999999998"/>
    <n v="768000"/>
    <s v="Closed"/>
  </r>
  <r>
    <s v="NYSE"/>
    <x v="0"/>
    <x v="106"/>
    <n v="18.079999999999998"/>
    <x v="93"/>
    <n v="17.850000000000001"/>
    <n v="18.04"/>
    <n v="566900"/>
    <s v="Closed"/>
  </r>
  <r>
    <s v="NYSE"/>
    <x v="0"/>
    <x v="107"/>
    <n v="17.93"/>
    <x v="94"/>
    <n v="17.71"/>
    <n v="17.8"/>
    <n v="485900"/>
    <s v="Closed"/>
  </r>
  <r>
    <s v="NYSE"/>
    <x v="0"/>
    <x v="108"/>
    <n v="17.75"/>
    <x v="95"/>
    <n v="17.73"/>
    <n v="17.97"/>
    <n v="411500"/>
    <s v="Open"/>
  </r>
  <r>
    <s v="NYSE"/>
    <x v="0"/>
    <x v="109"/>
    <n v="17.89"/>
    <x v="96"/>
    <n v="17.850000000000001"/>
    <n v="18.04"/>
    <n v="476000"/>
    <s v="Open"/>
  </r>
  <r>
    <s v="NYSE"/>
    <x v="0"/>
    <x v="110"/>
    <n v="17.899999999999999"/>
    <x v="97"/>
    <n v="17.75"/>
    <n v="17.77"/>
    <n v="757500"/>
    <s v="Open"/>
  </r>
  <r>
    <s v="NYSE"/>
    <x v="0"/>
    <x v="111"/>
    <n v="17.75"/>
    <x v="98"/>
    <n v="17.63"/>
    <n v="18.100000000000001"/>
    <n v="448800"/>
    <s v="Open"/>
  </r>
  <r>
    <s v="NYSE"/>
    <x v="0"/>
    <x v="112"/>
    <n v="18.05"/>
    <x v="99"/>
    <n v="17.690000000000001"/>
    <n v="17.75"/>
    <n v="754300"/>
    <s v="Closed"/>
  </r>
  <r>
    <s v="NYSE"/>
    <x v="0"/>
    <x v="113"/>
    <n v="18.25"/>
    <x v="100"/>
    <n v="17.88"/>
    <n v="18.04"/>
    <n v="899700"/>
    <s v="Closed"/>
  </r>
  <r>
    <s v="NYSE"/>
    <x v="0"/>
    <x v="114"/>
    <n v="18.3"/>
    <x v="101"/>
    <n v="17.93"/>
    <n v="18.010000000000002"/>
    <n v="308200"/>
    <s v="Closed"/>
  </r>
  <r>
    <s v="NYSE"/>
    <x v="0"/>
    <x v="115"/>
    <n v="17.97"/>
    <x v="90"/>
    <n v="17.899999999999999"/>
    <n v="18.100000000000001"/>
    <n v="575600"/>
    <s v="Open"/>
  </r>
  <r>
    <s v="NYSE"/>
    <x v="0"/>
    <x v="116"/>
    <n v="18.05"/>
    <x v="98"/>
    <n v="17.91"/>
    <n v="18.05"/>
    <n v="592800"/>
    <s v="Open"/>
  </r>
  <r>
    <s v="NYSE"/>
    <x v="0"/>
    <x v="117"/>
    <n v="17.97"/>
    <x v="97"/>
    <n v="17.73"/>
    <n v="17.98"/>
    <n v="418700"/>
    <s v="Closed"/>
  </r>
  <r>
    <s v="NYSE"/>
    <x v="0"/>
    <x v="118"/>
    <n v="17.95"/>
    <x v="102"/>
    <n v="17.86"/>
    <n v="18.100000000000001"/>
    <n v="911200"/>
    <s v="Open"/>
  </r>
  <r>
    <s v="NYSE"/>
    <x v="0"/>
    <x v="119"/>
    <n v="18.010000000000002"/>
    <x v="98"/>
    <n v="17.75"/>
    <n v="18.010000000000002"/>
    <n v="483700"/>
    <s v="Closed"/>
  </r>
  <r>
    <s v="NYSE"/>
    <x v="0"/>
    <x v="120"/>
    <n v="18.07"/>
    <x v="103"/>
    <n v="17.59"/>
    <n v="17.8"/>
    <n v="663300"/>
    <s v="Closed"/>
  </r>
  <r>
    <s v="NYSE"/>
    <x v="0"/>
    <x v="121"/>
    <n v="17.649999999999999"/>
    <x v="98"/>
    <n v="17.350000000000001"/>
    <n v="18.010000000000002"/>
    <n v="516400"/>
    <s v="Closed"/>
  </r>
  <r>
    <s v="NYSE"/>
    <x v="0"/>
    <x v="122"/>
    <n v="18.010000000000002"/>
    <x v="97"/>
    <n v="17.77"/>
    <n v="17.98"/>
    <n v="629400"/>
    <s v="Closed"/>
  </r>
  <r>
    <s v="NYSE"/>
    <x v="0"/>
    <x v="123"/>
    <n v="18.03"/>
    <x v="96"/>
    <n v="17.739999999999998"/>
    <n v="17.739999999999998"/>
    <n v="330800"/>
    <s v="Closed"/>
  </r>
  <r>
    <s v="NYSE"/>
    <x v="0"/>
    <x v="124"/>
    <n v="17.850000000000001"/>
    <x v="104"/>
    <n v="17.78"/>
    <n v="17.89"/>
    <n v="258600"/>
    <s v="Open"/>
  </r>
  <r>
    <s v="NYSE"/>
    <x v="0"/>
    <x v="125"/>
    <n v="17.89"/>
    <x v="105"/>
    <n v="17.86"/>
    <n v="17.899999999999999"/>
    <n v="117400"/>
    <s v="Open"/>
  </r>
  <r>
    <s v="NYSE"/>
    <x v="0"/>
    <x v="126"/>
    <n v="18"/>
    <x v="106"/>
    <n v="17.96"/>
    <n v="18.23"/>
    <n v="238600"/>
    <s v="Open"/>
  </r>
  <r>
    <s v="NYSE"/>
    <x v="0"/>
    <x v="127"/>
    <n v="18.190000000000001"/>
    <x v="107"/>
    <n v="17.98"/>
    <n v="18.5"/>
    <n v="618800"/>
    <s v="Closed"/>
  </r>
  <r>
    <s v="NYSE"/>
    <x v="0"/>
    <x v="128"/>
    <n v="18.21"/>
    <x v="108"/>
    <n v="18"/>
    <n v="18.29"/>
    <n v="412300"/>
    <s v="Closed"/>
  </r>
  <r>
    <s v="NYSE"/>
    <x v="0"/>
    <x v="129"/>
    <n v="18.079999999999998"/>
    <x v="101"/>
    <n v="17.649999999999999"/>
    <n v="17.7"/>
    <n v="451100"/>
    <s v="Closed"/>
  </r>
  <r>
    <s v="NYSE"/>
    <x v="0"/>
    <x v="130"/>
    <n v="17.7"/>
    <x v="89"/>
    <n v="17.579999999999998"/>
    <n v="17.68"/>
    <n v="306900"/>
    <s v="Open"/>
  </r>
  <r>
    <s v="NYSE"/>
    <x v="0"/>
    <x v="131"/>
    <n v="17.760000000000002"/>
    <x v="109"/>
    <n v="17.75"/>
    <n v="18.07"/>
    <n v="277900"/>
    <s v="Open"/>
  </r>
  <r>
    <s v="NYSE"/>
    <x v="0"/>
    <x v="132"/>
    <n v="18.170000000000002"/>
    <x v="101"/>
    <n v="17.920000000000002"/>
    <n v="18.02"/>
    <n v="365500"/>
    <s v="Closed"/>
  </r>
  <r>
    <s v="NYSE"/>
    <x v="0"/>
    <x v="133"/>
    <n v="17.920000000000002"/>
    <x v="110"/>
    <n v="17.46"/>
    <n v="17.579999999999998"/>
    <n v="342400"/>
    <s v="Closed"/>
  </r>
  <r>
    <s v="NYSE"/>
    <x v="0"/>
    <x v="134"/>
    <n v="17.68"/>
    <x v="92"/>
    <n v="17.68"/>
    <n v="17.850000000000001"/>
    <n v="290000"/>
    <s v="Open"/>
  </r>
  <r>
    <s v="NYSE"/>
    <x v="0"/>
    <x v="135"/>
    <n v="17.82"/>
    <x v="111"/>
    <n v="17.579999999999998"/>
    <n v="17.75"/>
    <n v="476600"/>
    <s v="Closed"/>
  </r>
  <r>
    <s v="NYSE"/>
    <x v="0"/>
    <x v="136"/>
    <n v="17.899999999999999"/>
    <x v="112"/>
    <n v="17.649999999999999"/>
    <n v="17.71"/>
    <n v="136000"/>
    <s v="Closed"/>
  </r>
  <r>
    <s v="NYSE"/>
    <x v="0"/>
    <x v="137"/>
    <n v="17.670000000000002"/>
    <x v="113"/>
    <n v="17.05"/>
    <n v="17.3"/>
    <n v="498300"/>
    <s v="Closed"/>
  </r>
  <r>
    <s v="NYSE"/>
    <x v="0"/>
    <x v="138"/>
    <n v="17.309999999999999"/>
    <x v="114"/>
    <n v="17.309999999999999"/>
    <n v="17.510000000000002"/>
    <n v="284300"/>
    <s v="Open"/>
  </r>
  <r>
    <s v="NYSE"/>
    <x v="0"/>
    <x v="139"/>
    <n v="17.260000000000002"/>
    <x v="115"/>
    <n v="17.239999999999998"/>
    <n v="17.72"/>
    <n v="808900"/>
    <s v="Open"/>
  </r>
  <r>
    <s v="NYSE"/>
    <x v="0"/>
    <x v="140"/>
    <n v="17.72"/>
    <x v="99"/>
    <n v="17.61"/>
    <n v="17.899999999999999"/>
    <n v="1046400"/>
    <s v="Open"/>
  </r>
  <r>
    <s v="NYSE"/>
    <x v="0"/>
    <x v="141"/>
    <n v="17.600000000000001"/>
    <x v="116"/>
    <n v="14.71"/>
    <n v="15.65"/>
    <n v="2700200"/>
    <s v="Closed"/>
  </r>
  <r>
    <s v="NYSE"/>
    <x v="0"/>
    <x v="142"/>
    <n v="15.25"/>
    <x v="117"/>
    <n v="14.32"/>
    <n v="14.87"/>
    <n v="1128800"/>
    <s v="Closed"/>
  </r>
  <r>
    <s v="NYSE"/>
    <x v="0"/>
    <x v="143"/>
    <n v="15.03"/>
    <x v="118"/>
    <n v="14.7"/>
    <n v="15.11"/>
    <n v="1044800"/>
    <s v="Closed"/>
  </r>
  <r>
    <s v="NYSE"/>
    <x v="0"/>
    <x v="144"/>
    <n v="15.2"/>
    <x v="119"/>
    <n v="14.65"/>
    <n v="14.67"/>
    <n v="527400"/>
    <s v="Closed"/>
  </r>
  <r>
    <s v="NYSE"/>
    <x v="0"/>
    <x v="145"/>
    <n v="14.36"/>
    <x v="120"/>
    <n v="11.29"/>
    <n v="11.84"/>
    <n v="2806600"/>
    <s v="Closed"/>
  </r>
  <r>
    <s v="NYSE"/>
    <x v="0"/>
    <x v="146"/>
    <n v="11.85"/>
    <x v="121"/>
    <n v="10.8"/>
    <n v="13.38"/>
    <n v="1637700"/>
    <s v="Closed"/>
  </r>
  <r>
    <s v="NYSE"/>
    <x v="0"/>
    <x v="147"/>
    <n v="13.35"/>
    <x v="122"/>
    <n v="12.43"/>
    <n v="12.56"/>
    <n v="946100"/>
    <s v="Closed"/>
  </r>
  <r>
    <s v="NYSE"/>
    <x v="0"/>
    <x v="148"/>
    <n v="12.57"/>
    <x v="123"/>
    <n v="10.93"/>
    <n v="12.57"/>
    <n v="1180300"/>
    <s v="Closed"/>
  </r>
  <r>
    <s v="NYSE"/>
    <x v="0"/>
    <x v="149"/>
    <n v="12.47"/>
    <x v="124"/>
    <n v="12.42"/>
    <n v="12.99"/>
    <n v="933200"/>
    <s v="Open"/>
  </r>
  <r>
    <s v="NYSE"/>
    <x v="0"/>
    <x v="150"/>
    <n v="13.17"/>
    <x v="125"/>
    <n v="13.17"/>
    <n v="13.99"/>
    <n v="1667800"/>
    <s v="Open"/>
  </r>
  <r>
    <s v="NYSE"/>
    <x v="0"/>
    <x v="151"/>
    <n v="13.5"/>
    <x v="126"/>
    <n v="13.25"/>
    <n v="14.01"/>
    <n v="1042900"/>
    <s v="Closed"/>
  </r>
  <r>
    <s v="NYSE"/>
    <x v="0"/>
    <x v="152"/>
    <n v="13.87"/>
    <x v="126"/>
    <n v="13.3"/>
    <n v="13.38"/>
    <n v="964600"/>
    <s v="Closed"/>
  </r>
  <r>
    <s v="NYSE"/>
    <x v="0"/>
    <x v="153"/>
    <n v="13.71"/>
    <x v="127"/>
    <n v="13.3"/>
    <n v="13.33"/>
    <n v="1062200"/>
    <s v="Closed"/>
  </r>
  <r>
    <s v="NYSE"/>
    <x v="0"/>
    <x v="154"/>
    <n v="13.3"/>
    <x v="128"/>
    <n v="12.76"/>
    <n v="12.8"/>
    <n v="908500"/>
    <s v="Closed"/>
  </r>
  <r>
    <s v="NYSE"/>
    <x v="0"/>
    <x v="155"/>
    <n v="12.73"/>
    <x v="129"/>
    <n v="12.02"/>
    <n v="12.05"/>
    <n v="885800"/>
    <s v="Closed"/>
  </r>
  <r>
    <s v="NYSE"/>
    <x v="0"/>
    <x v="156"/>
    <n v="12.05"/>
    <x v="130"/>
    <n v="11.69"/>
    <n v="12.63"/>
    <n v="982800"/>
    <s v="Closed"/>
  </r>
  <r>
    <s v="NYSE"/>
    <x v="0"/>
    <x v="157"/>
    <n v="13.4"/>
    <x v="131"/>
    <n v="12.75"/>
    <n v="13.16"/>
    <n v="794000"/>
    <s v="Closed"/>
  </r>
  <r>
    <s v="NYSE"/>
    <x v="0"/>
    <x v="158"/>
    <n v="13.23"/>
    <x v="132"/>
    <n v="12.92"/>
    <n v="13"/>
    <n v="517400"/>
    <s v="Closed"/>
  </r>
  <r>
    <s v="NYSE"/>
    <x v="0"/>
    <x v="159"/>
    <n v="12.96"/>
    <x v="133"/>
    <n v="12.76"/>
    <n v="13.24"/>
    <n v="555500"/>
    <s v="Closed"/>
  </r>
  <r>
    <s v="NYSE"/>
    <x v="0"/>
    <x v="160"/>
    <n v="13.39"/>
    <x v="134"/>
    <n v="13.19"/>
    <n v="13.34"/>
    <n v="380400"/>
    <s v="Closed"/>
  </r>
  <r>
    <s v="NYSE"/>
    <x v="0"/>
    <x v="161"/>
    <n v="13.25"/>
    <x v="135"/>
    <n v="12.54"/>
    <n v="12.74"/>
    <n v="569500"/>
    <s v="Closed"/>
  </r>
  <r>
    <s v="NYSE"/>
    <x v="0"/>
    <x v="162"/>
    <n v="12.7"/>
    <x v="136"/>
    <n v="12.5"/>
    <n v="12.86"/>
    <n v="612300"/>
    <s v="Closed"/>
  </r>
  <r>
    <s v="NYSE"/>
    <x v="0"/>
    <x v="163"/>
    <n v="12.84"/>
    <x v="137"/>
    <n v="12.61"/>
    <n v="12.67"/>
    <n v="193100"/>
    <s v="Closed"/>
  </r>
  <r>
    <s v="NYSE"/>
    <x v="0"/>
    <x v="164"/>
    <n v="12.61"/>
    <x v="138"/>
    <n v="12.15"/>
    <n v="12.22"/>
    <n v="298800"/>
    <s v="Closed"/>
  </r>
  <r>
    <s v="NYSE"/>
    <x v="0"/>
    <x v="165"/>
    <n v="12.3"/>
    <x v="130"/>
    <n v="12.22"/>
    <n v="12.79"/>
    <n v="282200"/>
    <s v="Open"/>
  </r>
  <r>
    <s v="NYSE"/>
    <x v="0"/>
    <x v="166"/>
    <n v="12.62"/>
    <x v="136"/>
    <n v="12.48"/>
    <n v="12.53"/>
    <n v="303200"/>
    <s v="Open"/>
  </r>
  <r>
    <s v="NYSE"/>
    <x v="0"/>
    <x v="167"/>
    <n v="12.77"/>
    <x v="139"/>
    <n v="12.4"/>
    <n v="12.55"/>
    <n v="340200"/>
    <s v="Closed"/>
  </r>
  <r>
    <s v="NYSE"/>
    <x v="0"/>
    <x v="168"/>
    <n v="12.48"/>
    <x v="136"/>
    <n v="12.23"/>
    <n v="12.84"/>
    <n v="329100"/>
    <s v="Closed"/>
  </r>
  <r>
    <s v="NYSE"/>
    <x v="0"/>
    <x v="169"/>
    <n v="12.71"/>
    <x v="130"/>
    <n v="12.25"/>
    <n v="12.39"/>
    <n v="357400"/>
    <s v="Closed"/>
  </r>
  <r>
    <s v="NYSE"/>
    <x v="0"/>
    <x v="170"/>
    <n v="12.46"/>
    <x v="140"/>
    <n v="12.17"/>
    <n v="12.45"/>
    <n v="571300"/>
    <s v="Closed"/>
  </r>
  <r>
    <s v="NYSE"/>
    <x v="0"/>
    <x v="171"/>
    <n v="12.2"/>
    <x v="141"/>
    <n v="11.85"/>
    <n v="12"/>
    <n v="439100"/>
    <s v="Closed"/>
  </r>
  <r>
    <s v="NYSE"/>
    <x v="0"/>
    <x v="172"/>
    <n v="12.13"/>
    <x v="142"/>
    <n v="11.5"/>
    <n v="11.79"/>
    <n v="308700"/>
    <s v="Closed"/>
  </r>
  <r>
    <s v="NYSE"/>
    <x v="0"/>
    <x v="173"/>
    <n v="11.85"/>
    <x v="143"/>
    <n v="11.7"/>
    <n v="11.78"/>
    <n v="304800"/>
    <s v="Open"/>
  </r>
  <r>
    <s v="NYSE"/>
    <x v="0"/>
    <x v="174"/>
    <n v="11.72"/>
    <x v="144"/>
    <n v="11.52"/>
    <n v="11.57"/>
    <n v="355100"/>
    <s v="Closed"/>
  </r>
  <r>
    <s v="NYSE"/>
    <x v="0"/>
    <x v="175"/>
    <n v="11.62"/>
    <x v="145"/>
    <n v="11.41"/>
    <n v="11.43"/>
    <n v="444700"/>
    <s v="Closed"/>
  </r>
  <r>
    <s v="NYSE"/>
    <x v="0"/>
    <x v="176"/>
    <n v="11.33"/>
    <x v="146"/>
    <n v="11.25"/>
    <n v="11.42"/>
    <n v="347300"/>
    <s v="Open"/>
  </r>
  <r>
    <s v="NYSE"/>
    <x v="0"/>
    <x v="177"/>
    <n v="11.37"/>
    <x v="147"/>
    <n v="11.09"/>
    <n v="11.12"/>
    <n v="775800"/>
    <s v="Closed"/>
  </r>
  <r>
    <s v="NYSE"/>
    <x v="0"/>
    <x v="178"/>
    <n v="11.15"/>
    <x v="146"/>
    <n v="10.95"/>
    <n v="11.57"/>
    <n v="685600"/>
    <s v="Closed"/>
  </r>
  <r>
    <s v="NYSE"/>
    <x v="0"/>
    <x v="179"/>
    <n v="11.71"/>
    <x v="148"/>
    <n v="11.47"/>
    <n v="11.89"/>
    <n v="383800"/>
    <s v="Closed"/>
  </r>
  <r>
    <s v="NYSE"/>
    <x v="0"/>
    <x v="180"/>
    <n v="11.87"/>
    <x v="149"/>
    <n v="11.42"/>
    <n v="11.49"/>
    <n v="260200"/>
    <s v="Closed"/>
  </r>
  <r>
    <s v="NYSE"/>
    <x v="0"/>
    <x v="181"/>
    <n v="10.9"/>
    <x v="150"/>
    <n v="10.44"/>
    <n v="10.44"/>
    <n v="1698100"/>
    <s v="Closed"/>
  </r>
  <r>
    <s v="NYSE"/>
    <x v="0"/>
    <x v="182"/>
    <n v="10.5"/>
    <x v="151"/>
    <n v="10.119999999999999"/>
    <n v="10.37"/>
    <n v="631400"/>
    <s v="Closed"/>
  </r>
  <r>
    <s v="NYSE"/>
    <x v="0"/>
    <x v="183"/>
    <n v="10.26"/>
    <x v="152"/>
    <n v="10.06"/>
    <n v="10.15"/>
    <n v="461700"/>
    <s v="Closed"/>
  </r>
  <r>
    <s v="NYSE"/>
    <x v="0"/>
    <x v="184"/>
    <n v="10.23"/>
    <x v="153"/>
    <n v="10.19"/>
    <n v="10.41"/>
    <n v="451500"/>
    <s v="Open"/>
  </r>
  <r>
    <s v="NYSE"/>
    <x v="0"/>
    <x v="185"/>
    <n v="10.49"/>
    <x v="154"/>
    <n v="10.43"/>
    <n v="10.52"/>
    <n v="461700"/>
    <s v="Open"/>
  </r>
  <r>
    <s v="NYSE"/>
    <x v="0"/>
    <x v="186"/>
    <n v="10.51"/>
    <x v="155"/>
    <n v="10.46"/>
    <n v="10.67"/>
    <n v="564300"/>
    <s v="Open"/>
  </r>
  <r>
    <s v="NYSE"/>
    <x v="0"/>
    <x v="187"/>
    <n v="10.6"/>
    <x v="156"/>
    <n v="10.56"/>
    <n v="10.73"/>
    <n v="602500"/>
    <s v="Open"/>
  </r>
  <r>
    <s v="NYSE"/>
    <x v="0"/>
    <x v="188"/>
    <n v="10.79"/>
    <x v="157"/>
    <n v="10.66"/>
    <n v="10.75"/>
    <n v="543300"/>
    <s v="Open"/>
  </r>
  <r>
    <s v="NYSE"/>
    <x v="0"/>
    <x v="189"/>
    <n v="10.68"/>
    <x v="158"/>
    <n v="10.55"/>
    <n v="10.7"/>
    <n v="401900"/>
    <s v="Open"/>
  </r>
  <r>
    <s v="NYSE"/>
    <x v="0"/>
    <x v="190"/>
    <n v="10.56"/>
    <x v="159"/>
    <n v="10.55"/>
    <n v="10.67"/>
    <n v="343800"/>
    <s v="Open"/>
  </r>
  <r>
    <s v="NYSE"/>
    <x v="0"/>
    <x v="191"/>
    <n v="10.7"/>
    <x v="160"/>
    <n v="10.56"/>
    <n v="10.75"/>
    <n v="748000"/>
    <s v="Open"/>
  </r>
  <r>
    <s v="NYSE"/>
    <x v="0"/>
    <x v="192"/>
    <n v="10.75"/>
    <x v="158"/>
    <n v="10.63"/>
    <n v="10.69"/>
    <n v="193500"/>
    <s v="Open"/>
  </r>
  <r>
    <s v="NYSE"/>
    <x v="0"/>
    <x v="193"/>
    <n v="10.7"/>
    <x v="161"/>
    <n v="10.49"/>
    <n v="10.58"/>
    <n v="410700"/>
    <s v="Closed"/>
  </r>
  <r>
    <s v="NYSE"/>
    <x v="0"/>
    <x v="194"/>
    <n v="10.59"/>
    <x v="162"/>
    <n v="10.15"/>
    <n v="10.27"/>
    <n v="527900"/>
    <s v="Closed"/>
  </r>
  <r>
    <s v="NYSE"/>
    <x v="0"/>
    <x v="195"/>
    <n v="10.3"/>
    <x v="163"/>
    <n v="10.050000000000001"/>
    <n v="10.18"/>
    <n v="421700"/>
    <s v="Closed"/>
  </r>
  <r>
    <s v="NYSE"/>
    <x v="0"/>
    <x v="196"/>
    <n v="10.17"/>
    <x v="164"/>
    <n v="10.119999999999999"/>
    <n v="10.199999999999999"/>
    <n v="455600"/>
    <s v="Open"/>
  </r>
  <r>
    <s v="NYSE"/>
    <x v="0"/>
    <x v="197"/>
    <n v="10.1"/>
    <x v="165"/>
    <n v="9.94"/>
    <n v="10.050000000000001"/>
    <n v="945200"/>
    <s v="Closed"/>
  </r>
  <r>
    <s v="NYSE"/>
    <x v="0"/>
    <x v="198"/>
    <n v="10.039999999999999"/>
    <x v="166"/>
    <n v="9.9"/>
    <n v="10.039999999999999"/>
    <n v="366800"/>
    <s v="Open"/>
  </r>
  <r>
    <s v="NYSE"/>
    <x v="0"/>
    <x v="199"/>
    <n v="10.1"/>
    <x v="167"/>
    <n v="9.86"/>
    <n v="10.09"/>
    <n v="371400"/>
    <s v="Closed"/>
  </r>
  <r>
    <s v="NYSE"/>
    <x v="0"/>
    <x v="200"/>
    <n v="10.06"/>
    <x v="168"/>
    <n v="9.84"/>
    <n v="9.9499999999999993"/>
    <n v="388300"/>
    <s v="Closed"/>
  </r>
  <r>
    <s v="NYSE"/>
    <x v="0"/>
    <x v="201"/>
    <n v="9.91"/>
    <x v="169"/>
    <n v="9.15"/>
    <n v="9.18"/>
    <n v="659600"/>
    <s v="Closed"/>
  </r>
  <r>
    <s v="NYSE"/>
    <x v="0"/>
    <x v="202"/>
    <n v="9.09"/>
    <x v="170"/>
    <n v="9.09"/>
    <n v="9.8699999999999992"/>
    <n v="514800"/>
    <s v="Open"/>
  </r>
  <r>
    <s v="NYSE"/>
    <x v="0"/>
    <x v="203"/>
    <n v="9.91"/>
    <x v="168"/>
    <n v="9.51"/>
    <n v="9.6199999999999992"/>
    <n v="527900"/>
    <s v="Closed"/>
  </r>
  <r>
    <s v="NYSE"/>
    <x v="0"/>
    <x v="204"/>
    <n v="9.68"/>
    <x v="171"/>
    <n v="9.25"/>
    <n v="9.57"/>
    <n v="554300"/>
    <s v="Closed"/>
  </r>
  <r>
    <s v="NYSE"/>
    <x v="0"/>
    <x v="205"/>
    <n v="9.5"/>
    <x v="172"/>
    <n v="9"/>
    <n v="9.23"/>
    <n v="543100"/>
    <s v="Closed"/>
  </r>
  <r>
    <s v="NYSE"/>
    <x v="0"/>
    <x v="206"/>
    <n v="9.3000000000000007"/>
    <x v="173"/>
    <n v="9.1300000000000008"/>
    <n v="9.18"/>
    <n v="467200"/>
    <s v="Closed"/>
  </r>
  <r>
    <s v="NYSE"/>
    <x v="0"/>
    <x v="207"/>
    <n v="9.24"/>
    <x v="174"/>
    <n v="9.2200000000000006"/>
    <n v="9.6"/>
    <n v="548600"/>
    <s v="Open"/>
  </r>
  <r>
    <s v="NYSE"/>
    <x v="0"/>
    <x v="208"/>
    <n v="9.5399999999999991"/>
    <x v="175"/>
    <n v="9.33"/>
    <n v="9.5399999999999991"/>
    <n v="422000"/>
    <s v="Closed"/>
  </r>
  <r>
    <s v="NYSE"/>
    <x v="0"/>
    <x v="209"/>
    <n v="9.56"/>
    <x v="176"/>
    <n v="9.3000000000000007"/>
    <n v="9.56"/>
    <n v="553100"/>
    <s v="Closed"/>
  </r>
  <r>
    <s v="NYSE"/>
    <x v="0"/>
    <x v="210"/>
    <n v="9.5500000000000007"/>
    <x v="177"/>
    <n v="9.1300000000000008"/>
    <n v="9.1300000000000008"/>
    <n v="615700"/>
    <s v="Closed"/>
  </r>
  <r>
    <s v="NYSE"/>
    <x v="0"/>
    <x v="211"/>
    <n v="9.23"/>
    <x v="178"/>
    <n v="8.8800000000000008"/>
    <n v="9.2100000000000009"/>
    <n v="518100"/>
    <s v="Closed"/>
  </r>
  <r>
    <s v="NYSE"/>
    <x v="0"/>
    <x v="212"/>
    <n v="9.4"/>
    <x v="179"/>
    <n v="9.07"/>
    <n v="9.23"/>
    <n v="543300"/>
    <s v="Closed"/>
  </r>
  <r>
    <s v="NYSE"/>
    <x v="0"/>
    <x v="213"/>
    <n v="9.0399999999999991"/>
    <x v="180"/>
    <n v="9.01"/>
    <n v="9.3699999999999992"/>
    <n v="373900"/>
    <s v="Open"/>
  </r>
  <r>
    <s v="NYSE"/>
    <x v="0"/>
    <x v="214"/>
    <n v="9.06"/>
    <x v="181"/>
    <n v="8.69"/>
    <n v="8.77"/>
    <n v="713800"/>
    <s v="Closed"/>
  </r>
  <r>
    <s v="NYSE"/>
    <x v="0"/>
    <x v="215"/>
    <n v="8.83"/>
    <x v="182"/>
    <n v="8.48"/>
    <n v="8.8000000000000007"/>
    <n v="888300"/>
    <s v="Closed"/>
  </r>
  <r>
    <s v="NYSE"/>
    <x v="0"/>
    <x v="216"/>
    <n v="8.67"/>
    <x v="183"/>
    <n v="8.5500000000000007"/>
    <n v="8.66"/>
    <n v="964900"/>
    <s v="Open"/>
  </r>
  <r>
    <s v="NYSE"/>
    <x v="0"/>
    <x v="217"/>
    <n v="8.6300000000000008"/>
    <x v="184"/>
    <n v="8.4499999999999993"/>
    <n v="8.99"/>
    <n v="1419800"/>
    <s v="Closed"/>
  </r>
  <r>
    <s v="NYSE"/>
    <x v="0"/>
    <x v="218"/>
    <n v="9.06"/>
    <x v="185"/>
    <n v="8.9499999999999993"/>
    <n v="9.15"/>
    <n v="680900"/>
    <s v="Open"/>
  </r>
  <r>
    <s v="NYSE"/>
    <x v="0"/>
    <x v="219"/>
    <n v="9.17"/>
    <x v="178"/>
    <n v="9.0500000000000007"/>
    <n v="9.1999999999999993"/>
    <n v="430500"/>
    <s v="Open"/>
  </r>
  <r>
    <s v="NYSE"/>
    <x v="0"/>
    <x v="220"/>
    <n v="9.02"/>
    <x v="186"/>
    <n v="8.8800000000000008"/>
    <n v="8.98"/>
    <n v="552800"/>
    <s v="Open"/>
  </r>
  <r>
    <s v="NYSE"/>
    <x v="0"/>
    <x v="221"/>
    <n v="9.02"/>
    <x v="187"/>
    <n v="8.7100000000000009"/>
    <n v="8.81"/>
    <n v="576300"/>
    <s v="Closed"/>
  </r>
  <r>
    <s v="NYSE"/>
    <x v="0"/>
    <x v="222"/>
    <n v="8.66"/>
    <x v="188"/>
    <n v="8.4600000000000009"/>
    <n v="8.5299999999999994"/>
    <n v="495200"/>
    <s v="Closed"/>
  </r>
  <r>
    <s v="NYSE"/>
    <x v="0"/>
    <x v="223"/>
    <n v="8.6"/>
    <x v="189"/>
    <n v="8.0500000000000007"/>
    <n v="8.25"/>
    <n v="718500"/>
    <s v="Closed"/>
  </r>
  <r>
    <s v="NYSE"/>
    <x v="0"/>
    <x v="224"/>
    <n v="8.2200000000000006"/>
    <x v="190"/>
    <n v="8.1"/>
    <n v="8.2200000000000006"/>
    <n v="723400"/>
    <s v="Open"/>
  </r>
  <r>
    <s v="NYSE"/>
    <x v="0"/>
    <x v="225"/>
    <n v="8.2899999999999991"/>
    <x v="190"/>
    <n v="8"/>
    <n v="8.3699999999999992"/>
    <n v="367000"/>
    <s v="Closed"/>
  </r>
  <r>
    <s v="NYSE"/>
    <x v="0"/>
    <x v="226"/>
    <n v="8.48"/>
    <x v="191"/>
    <n v="7.96"/>
    <n v="8"/>
    <n v="469300"/>
    <s v="Closed"/>
  </r>
  <r>
    <s v="NYSE"/>
    <x v="0"/>
    <x v="227"/>
    <n v="8.0399999999999991"/>
    <x v="192"/>
    <n v="8.02"/>
    <n v="8.19"/>
    <n v="582300"/>
    <s v="Open"/>
  </r>
  <r>
    <s v="NYSE"/>
    <x v="0"/>
    <x v="228"/>
    <n v="8.19"/>
    <x v="183"/>
    <n v="8.19"/>
    <n v="8.94"/>
    <n v="647100"/>
    <s v="Open"/>
  </r>
  <r>
    <s v="NYSE"/>
    <x v="0"/>
    <x v="229"/>
    <n v="8.9"/>
    <x v="193"/>
    <n v="8.81"/>
    <n v="8.9700000000000006"/>
    <n v="647200"/>
    <s v="Open"/>
  </r>
  <r>
    <s v="NYSE"/>
    <x v="0"/>
    <x v="230"/>
    <n v="9.08"/>
    <x v="194"/>
    <n v="9.08"/>
    <n v="9.1199999999999992"/>
    <n v="479400"/>
    <s v="Open"/>
  </r>
  <r>
    <s v="NYSE"/>
    <x v="0"/>
    <x v="231"/>
    <n v="9.02"/>
    <x v="195"/>
    <n v="8.8800000000000008"/>
    <n v="9.1300000000000008"/>
    <n v="416000"/>
    <s v="Open"/>
  </r>
  <r>
    <s v="NYSE"/>
    <x v="0"/>
    <x v="232"/>
    <n v="9.0299999999999994"/>
    <x v="196"/>
    <n v="8.4700000000000006"/>
    <n v="8.56"/>
    <n v="522200"/>
    <s v="Closed"/>
  </r>
  <r>
    <s v="NYSE"/>
    <x v="0"/>
    <x v="233"/>
    <n v="8.6300000000000008"/>
    <x v="197"/>
    <n v="8.43"/>
    <n v="8.6999999999999993"/>
    <n v="427500"/>
    <s v="Closed"/>
  </r>
  <r>
    <s v="NYSE"/>
    <x v="0"/>
    <x v="234"/>
    <n v="8.7100000000000009"/>
    <x v="195"/>
    <n v="8.68"/>
    <n v="9.27"/>
    <n v="363600"/>
    <s v="Open"/>
  </r>
  <r>
    <s v="NYSE"/>
    <x v="0"/>
    <x v="235"/>
    <n v="9.2799999999999994"/>
    <x v="180"/>
    <n v="8.92"/>
    <n v="8.99"/>
    <n v="331600"/>
    <s v="Closed"/>
  </r>
  <r>
    <s v="NYSE"/>
    <x v="0"/>
    <x v="236"/>
    <n v="8.99"/>
    <x v="198"/>
    <n v="8.9499999999999993"/>
    <n v="9.5"/>
    <n v="489700"/>
    <s v="Open"/>
  </r>
  <r>
    <s v="NYSE"/>
    <x v="0"/>
    <x v="237"/>
    <n v="9.5299999999999994"/>
    <x v="199"/>
    <n v="8.7200000000000006"/>
    <n v="8.7200000000000006"/>
    <n v="526300"/>
    <s v="Closed"/>
  </r>
  <r>
    <s v="NYSE"/>
    <x v="0"/>
    <x v="238"/>
    <n v="8.9499999999999993"/>
    <x v="200"/>
    <n v="8.6300000000000008"/>
    <n v="8.8000000000000007"/>
    <n v="447900"/>
    <s v="Closed"/>
  </r>
  <r>
    <s v="NYSE"/>
    <x v="0"/>
    <x v="239"/>
    <n v="8.74"/>
    <x v="201"/>
    <n v="8.3800000000000008"/>
    <n v="8.77"/>
    <n v="340300"/>
    <s v="Closed"/>
  </r>
  <r>
    <s v="NYSE"/>
    <x v="0"/>
    <x v="240"/>
    <n v="8.6300000000000008"/>
    <x v="182"/>
    <n v="8.41"/>
    <n v="8.84"/>
    <n v="319500"/>
    <s v="Closed"/>
  </r>
  <r>
    <s v="NYSE"/>
    <x v="0"/>
    <x v="241"/>
    <n v="8.77"/>
    <x v="184"/>
    <n v="8.73"/>
    <n v="8.86"/>
    <n v="362800"/>
    <s v="Open"/>
  </r>
  <r>
    <s v="NYSE"/>
    <x v="0"/>
    <x v="242"/>
    <n v="8.77"/>
    <x v="202"/>
    <n v="8.77"/>
    <n v="9.3800000000000008"/>
    <n v="479000"/>
    <s v="Open"/>
  </r>
  <r>
    <s v="NYSE"/>
    <x v="0"/>
    <x v="243"/>
    <n v="9.34"/>
    <x v="203"/>
    <n v="9"/>
    <n v="9.17"/>
    <n v="469800"/>
    <s v="Closed"/>
  </r>
  <r>
    <s v="NYSE"/>
    <x v="0"/>
    <x v="244"/>
    <n v="9.2799999999999994"/>
    <x v="204"/>
    <n v="8.93"/>
    <n v="9.33"/>
    <n v="526500"/>
    <s v="Closed"/>
  </r>
  <r>
    <s v="NYSE"/>
    <x v="0"/>
    <x v="245"/>
    <n v="9.48"/>
    <x v="205"/>
    <n v="9.36"/>
    <n v="10.06"/>
    <n v="697600"/>
    <s v="Open"/>
  </r>
  <r>
    <s v="NYSE"/>
    <x v="0"/>
    <x v="246"/>
    <n v="10.08"/>
    <x v="206"/>
    <n v="9.91"/>
    <n v="10.53"/>
    <n v="245000"/>
    <s v="Closed"/>
  </r>
  <r>
    <s v="NYSE"/>
    <x v="0"/>
    <x v="247"/>
    <n v="10.61"/>
    <x v="161"/>
    <n v="10.08"/>
    <n v="10.62"/>
    <n v="325600"/>
    <s v="Closed"/>
  </r>
  <r>
    <s v="NYSE"/>
    <x v="0"/>
    <x v="248"/>
    <n v="10.66"/>
    <x v="151"/>
    <n v="9.8800000000000008"/>
    <n v="9.9"/>
    <n v="384000"/>
    <s v="Closed"/>
  </r>
  <r>
    <s v="NYSE"/>
    <x v="0"/>
    <x v="249"/>
    <n v="9.9600000000000009"/>
    <x v="207"/>
    <n v="9.9"/>
    <n v="10.37"/>
    <n v="353900"/>
    <s v="Open"/>
  </r>
  <r>
    <s v="NYSE"/>
    <x v="0"/>
    <x v="250"/>
    <n v="10.3"/>
    <x v="152"/>
    <n v="9.77"/>
    <n v="10.16"/>
    <n v="357600"/>
    <s v="Closed"/>
  </r>
  <r>
    <s v="NYSE"/>
    <x v="0"/>
    <x v="251"/>
    <n v="10.119999999999999"/>
    <x v="152"/>
    <n v="9.64"/>
    <n v="9.69"/>
    <n v="623900"/>
    <s v="Closed"/>
  </r>
  <r>
    <s v="NYSE"/>
    <x v="0"/>
    <x v="252"/>
    <n v="9.7799999999999994"/>
    <x v="208"/>
    <n v="9.33"/>
    <n v="9.35"/>
    <n v="349800"/>
    <s v="Closed"/>
  </r>
  <r>
    <s v="NYSE"/>
    <x v="0"/>
    <x v="253"/>
    <n v="9.24"/>
    <x v="209"/>
    <n v="8.6199999999999992"/>
    <n v="8.66"/>
    <n v="748600"/>
    <s v="Closed"/>
  </r>
  <r>
    <s v="NYSE"/>
    <x v="0"/>
    <x v="254"/>
    <n v="8.74"/>
    <x v="196"/>
    <n v="8.5299999999999994"/>
    <n v="8.5399999999999991"/>
    <n v="894900"/>
    <s v="Closed"/>
  </r>
  <r>
    <s v="NYSE"/>
    <x v="0"/>
    <x v="255"/>
    <n v="8.6199999999999992"/>
    <x v="210"/>
    <n v="8.19"/>
    <n v="8.24"/>
    <n v="531700"/>
    <s v="Closed"/>
  </r>
  <r>
    <s v="NYSE"/>
    <x v="0"/>
    <x v="256"/>
    <n v="8.19"/>
    <x v="211"/>
    <n v="7.85"/>
    <n v="8.31"/>
    <n v="514600"/>
    <s v="Closed"/>
  </r>
  <r>
    <s v="NYSE"/>
    <x v="0"/>
    <x v="257"/>
    <n v="8.2100000000000009"/>
    <x v="212"/>
    <n v="8.0500000000000007"/>
    <n v="8.3699999999999992"/>
    <n v="639400"/>
    <s v="Closed"/>
  </r>
  <r>
    <s v="NYSE"/>
    <x v="0"/>
    <x v="258"/>
    <n v="8.3800000000000008"/>
    <x v="213"/>
    <n v="8.18"/>
    <n v="8.2200000000000006"/>
    <n v="461900"/>
    <s v="Closed"/>
  </r>
  <r>
    <s v="NYSE"/>
    <x v="0"/>
    <x v="259"/>
    <n v="8.2899999999999991"/>
    <x v="214"/>
    <n v="8.0500000000000007"/>
    <n v="8.41"/>
    <n v="499500"/>
    <s v="Closed"/>
  </r>
  <r>
    <s v="NYSE"/>
    <x v="0"/>
    <x v="260"/>
    <n v="8.2799999999999994"/>
    <x v="215"/>
    <n v="8"/>
    <n v="8.31"/>
    <n v="393600"/>
    <s v="Closed"/>
  </r>
  <r>
    <s v="NYSE"/>
    <x v="0"/>
    <x v="261"/>
    <n v="8.27"/>
    <x v="216"/>
    <n v="8.27"/>
    <n v="8.43"/>
    <n v="443500"/>
    <s v="Open"/>
  </r>
  <r>
    <s v="NYSE"/>
    <x v="0"/>
    <x v="262"/>
    <n v="8.43"/>
    <x v="217"/>
    <n v="8"/>
    <n v="8.11"/>
    <n v="424900"/>
    <s v="Closed"/>
  </r>
  <r>
    <s v="NYSE"/>
    <x v="0"/>
    <x v="263"/>
    <n v="8.01"/>
    <x v="218"/>
    <n v="7.06"/>
    <n v="7.21"/>
    <n v="1047700"/>
    <s v="Closed"/>
  </r>
  <r>
    <s v="NYSE"/>
    <x v="0"/>
    <x v="264"/>
    <n v="6.94"/>
    <x v="192"/>
    <n v="6.94"/>
    <n v="7.73"/>
    <n v="600100"/>
    <s v="Open"/>
  </r>
  <r>
    <s v="NYSE"/>
    <x v="0"/>
    <x v="265"/>
    <n v="7.48"/>
    <x v="219"/>
    <n v="7.3"/>
    <n v="8.2799999999999994"/>
    <n v="736400"/>
    <s v="Closed"/>
  </r>
  <r>
    <s v="NYSE"/>
    <x v="0"/>
    <x v="266"/>
    <n v="8.3000000000000007"/>
    <x v="220"/>
    <n v="8.1"/>
    <n v="8.2899999999999991"/>
    <n v="410900"/>
    <s v="Closed"/>
  </r>
  <r>
    <s v="NYSE"/>
    <x v="0"/>
    <x v="267"/>
    <n v="8.39"/>
    <x v="221"/>
    <n v="7.86"/>
    <n v="7.98"/>
    <n v="312200"/>
    <s v="Closed"/>
  </r>
  <r>
    <s v="NYSE"/>
    <x v="0"/>
    <x v="268"/>
    <n v="7.95"/>
    <x v="222"/>
    <n v="7.81"/>
    <n v="8.5500000000000007"/>
    <n v="336800"/>
    <s v="Open"/>
  </r>
  <r>
    <s v="NYSE"/>
    <x v="0"/>
    <x v="269"/>
    <n v="8.59"/>
    <x v="223"/>
    <n v="8.1300000000000008"/>
    <n v="8.81"/>
    <n v="401500"/>
    <s v="Closed"/>
  </r>
  <r>
    <s v="NYSE"/>
    <x v="0"/>
    <x v="270"/>
    <n v="8.75"/>
    <x v="184"/>
    <n v="8.51"/>
    <n v="8.67"/>
    <n v="486300"/>
    <s v="Closed"/>
  </r>
  <r>
    <s v="NYSE"/>
    <x v="0"/>
    <x v="271"/>
    <n v="8.84"/>
    <x v="193"/>
    <n v="8.7100000000000009"/>
    <n v="8.94"/>
    <n v="482200"/>
    <s v="Open"/>
  </r>
  <r>
    <s v="NYSE"/>
    <x v="0"/>
    <x v="272"/>
    <n v="9.07"/>
    <x v="204"/>
    <n v="8.9499999999999993"/>
    <n v="9.24"/>
    <n v="264000"/>
    <s v="Open"/>
  </r>
  <r>
    <s v="NYSE"/>
    <x v="0"/>
    <x v="273"/>
    <n v="9.1999999999999993"/>
    <x v="224"/>
    <n v="8.9600000000000009"/>
    <n v="9.01"/>
    <n v="155500"/>
    <s v="Closed"/>
  </r>
  <r>
    <s v="NYSE"/>
    <x v="0"/>
    <x v="274"/>
    <n v="8.8000000000000007"/>
    <x v="225"/>
    <n v="8.43"/>
    <n v="8.44"/>
    <n v="424700"/>
    <s v="Closed"/>
  </r>
  <r>
    <s v="NYSE"/>
    <x v="0"/>
    <x v="275"/>
    <n v="8.5399999999999991"/>
    <x v="226"/>
    <n v="8.2899999999999991"/>
    <n v="8.39"/>
    <n v="322100"/>
    <s v="Closed"/>
  </r>
  <r>
    <s v="NYSE"/>
    <x v="0"/>
    <x v="276"/>
    <n v="8.36"/>
    <x v="227"/>
    <n v="8.2100000000000009"/>
    <n v="8.81"/>
    <n v="400700"/>
    <s v="Open"/>
  </r>
  <r>
    <s v="NYSE"/>
    <x v="0"/>
    <x v="277"/>
    <n v="8.8000000000000007"/>
    <x v="183"/>
    <n v="8.67"/>
    <n v="8.86"/>
    <n v="518400"/>
    <s v="Open"/>
  </r>
  <r>
    <s v="NYSE"/>
    <x v="0"/>
    <x v="278"/>
    <n v="8.9"/>
    <x v="228"/>
    <n v="8.26"/>
    <n v="8.2799999999999994"/>
    <n v="550600"/>
    <s v="Closed"/>
  </r>
  <r>
    <s v="NYSE"/>
    <x v="0"/>
    <x v="279"/>
    <n v="8.34"/>
    <x v="229"/>
    <n v="8.32"/>
    <n v="8.44"/>
    <n v="366200"/>
    <s v="Open"/>
  </r>
  <r>
    <s v="NYSE"/>
    <x v="0"/>
    <x v="280"/>
    <n v="8.57"/>
    <x v="210"/>
    <n v="8.3000000000000007"/>
    <n v="8.65"/>
    <n v="424000"/>
    <s v="Closed"/>
  </r>
  <r>
    <s v="NYSE"/>
    <x v="0"/>
    <x v="281"/>
    <n v="8"/>
    <x v="230"/>
    <n v="7.51"/>
    <n v="7.75"/>
    <n v="892800"/>
    <s v="Closed"/>
  </r>
  <r>
    <s v="NYSE"/>
    <x v="0"/>
    <x v="282"/>
    <n v="7.51"/>
    <x v="231"/>
    <n v="7.25"/>
    <n v="7.49"/>
    <n v="1010400"/>
    <s v="Closed"/>
  </r>
  <r>
    <s v="NYSE"/>
    <x v="0"/>
    <x v="283"/>
    <n v="7.6"/>
    <x v="232"/>
    <n v="7.18"/>
    <n v="7.27"/>
    <n v="613500"/>
    <s v="Closed"/>
  </r>
  <r>
    <s v="NYSE"/>
    <x v="0"/>
    <x v="284"/>
    <n v="7.21"/>
    <x v="233"/>
    <n v="7.14"/>
    <n v="7.62"/>
    <n v="379800"/>
    <s v="Open"/>
  </r>
  <r>
    <s v="NYSE"/>
    <x v="0"/>
    <x v="285"/>
    <n v="7.68"/>
    <x v="234"/>
    <n v="7.32"/>
    <n v="7.35"/>
    <n v="447500"/>
    <s v="Closed"/>
  </r>
  <r>
    <s v="NYSE"/>
    <x v="0"/>
    <x v="286"/>
    <n v="7.3"/>
    <x v="235"/>
    <n v="6.96"/>
    <n v="7.07"/>
    <n v="675600"/>
    <s v="Closed"/>
  </r>
  <r>
    <s v="NYSE"/>
    <x v="0"/>
    <x v="287"/>
    <n v="7.15"/>
    <x v="236"/>
    <n v="7.14"/>
    <n v="7.57"/>
    <n v="396300"/>
    <s v="Open"/>
  </r>
  <r>
    <s v="NYSE"/>
    <x v="0"/>
    <x v="288"/>
    <n v="7.5"/>
    <x v="237"/>
    <n v="7.4"/>
    <n v="7.85"/>
    <n v="348800"/>
    <s v="Open"/>
  </r>
  <r>
    <s v="NYSE"/>
    <x v="0"/>
    <x v="289"/>
    <n v="7.74"/>
    <x v="238"/>
    <n v="7.55"/>
    <n v="7.62"/>
    <n v="429300"/>
    <s v="Closed"/>
  </r>
  <r>
    <s v="NYSE"/>
    <x v="0"/>
    <x v="290"/>
    <n v="7.51"/>
    <x v="232"/>
    <n v="7.35"/>
    <n v="7.54"/>
    <n v="529000"/>
    <s v="Closed"/>
  </r>
  <r>
    <s v="NYSE"/>
    <x v="0"/>
    <x v="291"/>
    <n v="7.43"/>
    <x v="239"/>
    <n v="7.3"/>
    <n v="7.43"/>
    <n v="632400"/>
    <s v="Open"/>
  </r>
  <r>
    <s v="NYSE"/>
    <x v="0"/>
    <x v="292"/>
    <n v="7.52"/>
    <x v="236"/>
    <n v="7.36"/>
    <n v="7.38"/>
    <n v="432000"/>
    <s v="Closed"/>
  </r>
  <r>
    <s v="NYSE"/>
    <x v="0"/>
    <x v="293"/>
    <n v="7.32"/>
    <x v="240"/>
    <n v="7.24"/>
    <n v="7.5"/>
    <n v="322800"/>
    <s v="Open"/>
  </r>
  <r>
    <s v="NYSE"/>
    <x v="0"/>
    <x v="294"/>
    <n v="7.61"/>
    <x v="241"/>
    <n v="7.38"/>
    <n v="7.47"/>
    <n v="268500"/>
    <s v="Closed"/>
  </r>
  <r>
    <s v="NYSE"/>
    <x v="0"/>
    <x v="295"/>
    <n v="7.42"/>
    <x v="242"/>
    <n v="7.15"/>
    <n v="7.15"/>
    <n v="292500"/>
    <s v="Closed"/>
  </r>
  <r>
    <s v="NYSE"/>
    <x v="0"/>
    <x v="296"/>
    <n v="7.06"/>
    <x v="243"/>
    <n v="7"/>
    <n v="7.33"/>
    <n v="324500"/>
    <s v="Open"/>
  </r>
  <r>
    <s v="NYSE"/>
    <x v="0"/>
    <x v="297"/>
    <n v="7.37"/>
    <x v="244"/>
    <n v="7"/>
    <n v="7.01"/>
    <n v="350000"/>
    <s v="Closed"/>
  </r>
  <r>
    <s v="NYSE"/>
    <x v="0"/>
    <x v="298"/>
    <n v="7.22"/>
    <x v="245"/>
    <n v="6.98"/>
    <n v="7.2"/>
    <n v="616200"/>
    <s v="Closed"/>
  </r>
  <r>
    <s v="NYSE"/>
    <x v="0"/>
    <x v="299"/>
    <n v="7.22"/>
    <x v="246"/>
    <n v="7"/>
    <n v="7.02"/>
    <n v="374000"/>
    <s v="Closed"/>
  </r>
  <r>
    <s v="NYSE"/>
    <x v="0"/>
    <x v="300"/>
    <n v="7"/>
    <x v="247"/>
    <n v="6.68"/>
    <n v="7.13"/>
    <n v="542900"/>
    <s v="Closed"/>
  </r>
  <r>
    <s v="NYSE"/>
    <x v="0"/>
    <x v="301"/>
    <n v="7.18"/>
    <x v="247"/>
    <n v="5.7"/>
    <n v="5.98"/>
    <n v="1160600"/>
    <s v="Closed"/>
  </r>
  <r>
    <s v="NYSE"/>
    <x v="0"/>
    <x v="302"/>
    <n v="6.04"/>
    <x v="248"/>
    <n v="5.78"/>
    <n v="6.36"/>
    <n v="658100"/>
    <s v="Closed"/>
  </r>
  <r>
    <s v="NYSE"/>
    <x v="0"/>
    <x v="303"/>
    <n v="6.41"/>
    <x v="249"/>
    <n v="6.41"/>
    <n v="6.78"/>
    <n v="599300"/>
    <s v="Open"/>
  </r>
  <r>
    <s v="NYSE"/>
    <x v="0"/>
    <x v="304"/>
    <n v="6.75"/>
    <x v="250"/>
    <n v="6.64"/>
    <n v="6.64"/>
    <n v="463800"/>
    <s v="Open"/>
  </r>
  <r>
    <s v="NYSE"/>
    <x v="0"/>
    <x v="305"/>
    <n v="6.84"/>
    <x v="251"/>
    <n v="6.65"/>
    <n v="7"/>
    <n v="1213000"/>
    <s v="Closed"/>
  </r>
  <r>
    <s v="NYSE"/>
    <x v="0"/>
    <x v="306"/>
    <n v="7.04"/>
    <x v="252"/>
    <n v="7"/>
    <n v="7.31"/>
    <n v="554000"/>
    <s v="Open"/>
  </r>
  <r>
    <s v="NYSE"/>
    <x v="0"/>
    <x v="307"/>
    <n v="7.28"/>
    <x v="243"/>
    <n v="7.15"/>
    <n v="7.36"/>
    <n v="396200"/>
    <s v="Open"/>
  </r>
  <r>
    <s v="NYSE"/>
    <x v="0"/>
    <x v="308"/>
    <n v="7.52"/>
    <x v="253"/>
    <n v="7.21"/>
    <n v="7.44"/>
    <n v="330200"/>
    <s v="Closed"/>
  </r>
  <r>
    <s v="NYSE"/>
    <x v="0"/>
    <x v="309"/>
    <n v="7.4"/>
    <x v="231"/>
    <n v="7.2"/>
    <n v="7.36"/>
    <n v="362100"/>
    <s v="Closed"/>
  </r>
  <r>
    <s v="NYSE"/>
    <x v="0"/>
    <x v="310"/>
    <n v="7.38"/>
    <x v="254"/>
    <n v="7.25"/>
    <n v="7.3"/>
    <n v="336900"/>
    <s v="Open"/>
  </r>
  <r>
    <s v="NYSE"/>
    <x v="0"/>
    <x v="311"/>
    <n v="7.3"/>
    <x v="255"/>
    <n v="7.3"/>
    <n v="7.55"/>
    <n v="476000"/>
    <s v="Open"/>
  </r>
  <r>
    <s v="NYSE"/>
    <x v="0"/>
    <x v="312"/>
    <n v="7.65"/>
    <x v="256"/>
    <n v="7.63"/>
    <n v="7.83"/>
    <n v="473400"/>
    <s v="Open"/>
  </r>
  <r>
    <s v="NYSE"/>
    <x v="0"/>
    <x v="313"/>
    <n v="7.8"/>
    <x v="257"/>
    <n v="7.68"/>
    <n v="7.99"/>
    <n v="455500"/>
    <s v="Open"/>
  </r>
  <r>
    <s v="NYSE"/>
    <x v="0"/>
    <x v="314"/>
    <n v="7.79"/>
    <x v="257"/>
    <n v="7.75"/>
    <n v="7.92"/>
    <n v="345000"/>
    <s v="Open"/>
  </r>
  <r>
    <s v="NYSE"/>
    <x v="0"/>
    <x v="315"/>
    <n v="7.9"/>
    <x v="258"/>
    <n v="7.79"/>
    <n v="7.99"/>
    <n v="373400"/>
    <s v="Open"/>
  </r>
  <r>
    <s v="NYSE"/>
    <x v="0"/>
    <x v="316"/>
    <n v="8.06"/>
    <x v="259"/>
    <n v="7.75"/>
    <n v="7.96"/>
    <n v="363000"/>
    <s v="Closed"/>
  </r>
  <r>
    <s v="NYSE"/>
    <x v="0"/>
    <x v="317"/>
    <n v="7.88"/>
    <x v="230"/>
    <n v="7.82"/>
    <n v="7.95"/>
    <n v="416100"/>
    <s v="Open"/>
  </r>
  <r>
    <s v="NYSE"/>
    <x v="0"/>
    <x v="318"/>
    <n v="7.98"/>
    <x v="260"/>
    <n v="7.9"/>
    <n v="7.94"/>
    <n v="1120200"/>
    <s v="Open"/>
  </r>
  <r>
    <s v="NYSE"/>
    <x v="0"/>
    <x v="319"/>
    <n v="7.92"/>
    <x v="261"/>
    <n v="7.9"/>
    <n v="8.15"/>
    <n v="1029500"/>
    <s v="Open"/>
  </r>
  <r>
    <s v="NYSE"/>
    <x v="0"/>
    <x v="320"/>
    <n v="8.0500000000000007"/>
    <x v="262"/>
    <n v="7.86"/>
    <n v="7.91"/>
    <n v="339900"/>
    <s v="Closed"/>
  </r>
  <r>
    <s v="NYSE"/>
    <x v="0"/>
    <x v="321"/>
    <n v="7.97"/>
    <x v="263"/>
    <n v="7.76"/>
    <n v="7.95"/>
    <n v="399600"/>
    <s v="Closed"/>
  </r>
  <r>
    <s v="NYSE"/>
    <x v="0"/>
    <x v="322"/>
    <n v="7.99"/>
    <x v="264"/>
    <n v="7.96"/>
    <n v="8.33"/>
    <n v="406700"/>
    <s v="Open"/>
  </r>
  <r>
    <s v="NYSE"/>
    <x v="0"/>
    <x v="323"/>
    <n v="8.42"/>
    <x v="189"/>
    <n v="8.35"/>
    <n v="8.44"/>
    <n v="457300"/>
    <s v="Open"/>
  </r>
  <r>
    <s v="NYSE"/>
    <x v="0"/>
    <x v="324"/>
    <n v="8.4"/>
    <x v="265"/>
    <n v="8.34"/>
    <n v="8.44"/>
    <n v="309800"/>
    <s v="Open"/>
  </r>
  <r>
    <s v="NYSE"/>
    <x v="0"/>
    <x v="325"/>
    <n v="8.5"/>
    <x v="222"/>
    <n v="8.4499999999999993"/>
    <n v="8.57"/>
    <n v="387300"/>
    <s v="Open"/>
  </r>
  <r>
    <s v="NYSE"/>
    <x v="0"/>
    <x v="326"/>
    <n v="8.52"/>
    <x v="266"/>
    <n v="8.42"/>
    <n v="8.6199999999999992"/>
    <n v="320100"/>
    <s v="Open"/>
  </r>
  <r>
    <s v="NYSE"/>
    <x v="0"/>
    <x v="327"/>
    <n v="8.52"/>
    <x v="265"/>
    <n v="8.19"/>
    <n v="8.26"/>
    <n v="531400"/>
    <s v="Closed"/>
  </r>
  <r>
    <s v="NYSE"/>
    <x v="0"/>
    <x v="328"/>
    <n v="8.27"/>
    <x v="267"/>
    <n v="8.09"/>
    <n v="8.5500000000000007"/>
    <n v="405500"/>
    <s v="Closed"/>
  </r>
  <r>
    <s v="NYSE"/>
    <x v="0"/>
    <x v="329"/>
    <n v="7.9"/>
    <x v="268"/>
    <n v="7.76"/>
    <n v="8.61"/>
    <n v="632100"/>
    <s v="Open"/>
  </r>
  <r>
    <s v="NYSE"/>
    <x v="0"/>
    <x v="330"/>
    <n v="8.6300000000000008"/>
    <x v="269"/>
    <n v="8.42"/>
    <n v="8.73"/>
    <n v="358800"/>
    <s v="Closed"/>
  </r>
  <r>
    <s v="NYSE"/>
    <x v="0"/>
    <x v="331"/>
    <n v="8.6999999999999993"/>
    <x v="270"/>
    <n v="8.6199999999999992"/>
    <n v="9.36"/>
    <n v="585000"/>
    <s v="Open"/>
  </r>
  <r>
    <s v="NYSE"/>
    <x v="0"/>
    <x v="332"/>
    <n v="9.32"/>
    <x v="271"/>
    <n v="9.32"/>
    <n v="9.5399999999999991"/>
    <n v="393100"/>
    <s v="Open"/>
  </r>
  <r>
    <s v="NYSE"/>
    <x v="0"/>
    <x v="333"/>
    <n v="9.5"/>
    <x v="272"/>
    <n v="8.73"/>
    <n v="8.81"/>
    <n v="1049000"/>
    <s v="Closed"/>
  </r>
  <r>
    <s v="NYSE"/>
    <x v="0"/>
    <x v="334"/>
    <n v="8.6999999999999993"/>
    <x v="185"/>
    <n v="8.5"/>
    <n v="8.9"/>
    <n v="695400"/>
    <s v="Closed"/>
  </r>
  <r>
    <s v="NYSE"/>
    <x v="0"/>
    <x v="335"/>
    <n v="8.9600000000000009"/>
    <x v="187"/>
    <n v="8.82"/>
    <n v="8.93"/>
    <n v="462700"/>
    <s v="Open"/>
  </r>
  <r>
    <s v="NYSE"/>
    <x v="0"/>
    <x v="336"/>
    <n v="8.91"/>
    <x v="273"/>
    <n v="8.7200000000000006"/>
    <n v="8.75"/>
    <n v="370600"/>
    <s v="Closed"/>
  </r>
  <r>
    <s v="NYSE"/>
    <x v="0"/>
    <x v="337"/>
    <n v="8.7100000000000009"/>
    <x v="274"/>
    <n v="8.58"/>
    <n v="8.75"/>
    <n v="487200"/>
    <s v="Open"/>
  </r>
  <r>
    <s v="NYSE"/>
    <x v="0"/>
    <x v="338"/>
    <n v="8.75"/>
    <x v="269"/>
    <n v="8.6"/>
    <n v="8.6300000000000008"/>
    <n v="357500"/>
    <s v="Open"/>
  </r>
  <r>
    <s v="NYSE"/>
    <x v="0"/>
    <x v="339"/>
    <n v="8.65"/>
    <x v="275"/>
    <n v="8.5500000000000007"/>
    <n v="8.6999999999999993"/>
    <n v="330200"/>
    <s v="Open"/>
  </r>
  <r>
    <s v="NYSE"/>
    <x v="0"/>
    <x v="340"/>
    <n v="8.5399999999999991"/>
    <x v="276"/>
    <n v="8.5399999999999991"/>
    <n v="8.6300000000000008"/>
    <n v="304300"/>
    <s v="Open"/>
  </r>
  <r>
    <s v="NYSE"/>
    <x v="0"/>
    <x v="341"/>
    <n v="8.68"/>
    <x v="277"/>
    <n v="8.59"/>
    <n v="8.74"/>
    <n v="511400"/>
    <s v="Open"/>
  </r>
  <r>
    <s v="NYSE"/>
    <x v="0"/>
    <x v="342"/>
    <n v="8.74"/>
    <x v="269"/>
    <n v="8.4600000000000009"/>
    <n v="8.48"/>
    <n v="574200"/>
    <s v="Closed"/>
  </r>
  <r>
    <s v="NYSE"/>
    <x v="0"/>
    <x v="343"/>
    <n v="8.48"/>
    <x v="275"/>
    <n v="7.95"/>
    <n v="8"/>
    <n v="705200"/>
    <s v="Closed"/>
  </r>
  <r>
    <s v="NYSE"/>
    <x v="0"/>
    <x v="344"/>
    <n v="7.51"/>
    <x v="278"/>
    <n v="7.44"/>
    <n v="7.91"/>
    <n v="602000"/>
    <s v="Open"/>
  </r>
  <r>
    <s v="NYSE"/>
    <x v="0"/>
    <x v="345"/>
    <n v="7.95"/>
    <x v="279"/>
    <n v="7.25"/>
    <n v="7.3"/>
    <n v="554400"/>
    <s v="Closed"/>
  </r>
  <r>
    <s v="NYSE"/>
    <x v="0"/>
    <x v="346"/>
    <n v="7.28"/>
    <x v="280"/>
    <n v="7.15"/>
    <n v="7.33"/>
    <n v="411300"/>
    <s v="Open"/>
  </r>
  <r>
    <s v="NYSE"/>
    <x v="0"/>
    <x v="347"/>
    <n v="7.26"/>
    <x v="281"/>
    <n v="7.14"/>
    <n v="7.22"/>
    <n v="330600"/>
    <s v="Open"/>
  </r>
  <r>
    <s v="NYSE"/>
    <x v="0"/>
    <x v="348"/>
    <n v="7.22"/>
    <x v="281"/>
    <n v="7.09"/>
    <n v="7.12"/>
    <n v="287400"/>
    <s v="Open"/>
  </r>
  <r>
    <s v="NYSE"/>
    <x v="0"/>
    <x v="349"/>
    <n v="7.09"/>
    <x v="282"/>
    <n v="6.92"/>
    <n v="6.99"/>
    <n v="286000"/>
    <s v="Closed"/>
  </r>
  <r>
    <s v="NYSE"/>
    <x v="0"/>
    <x v="350"/>
    <n v="6.97"/>
    <x v="283"/>
    <n v="6.92"/>
    <n v="6.99"/>
    <n v="404000"/>
    <s v="Open"/>
  </r>
  <r>
    <s v="NYSE"/>
    <x v="0"/>
    <x v="351"/>
    <n v="7"/>
    <x v="246"/>
    <n v="7"/>
    <n v="7.09"/>
    <n v="296600"/>
    <s v="Open"/>
  </r>
  <r>
    <s v="NYSE"/>
    <x v="0"/>
    <x v="352"/>
    <n v="7.11"/>
    <x v="284"/>
    <n v="6.95"/>
    <n v="7"/>
    <n v="315000"/>
    <s v="Closed"/>
  </r>
  <r>
    <s v="NYSE"/>
    <x v="0"/>
    <x v="353"/>
    <n v="6.98"/>
    <x v="285"/>
    <n v="6.93"/>
    <n v="7"/>
    <n v="365700"/>
    <s v="Open"/>
  </r>
  <r>
    <s v="NYSE"/>
    <x v="0"/>
    <x v="354"/>
    <n v="6.99"/>
    <x v="286"/>
    <n v="6.88"/>
    <n v="6.94"/>
    <n v="582700"/>
    <s v="Open"/>
  </r>
  <r>
    <s v="NYSE"/>
    <x v="0"/>
    <x v="355"/>
    <n v="6.9"/>
    <x v="287"/>
    <n v="6.76"/>
    <n v="6.79"/>
    <n v="230100"/>
    <s v="Open"/>
  </r>
  <r>
    <s v="NYSE"/>
    <x v="0"/>
    <x v="356"/>
    <n v="6.87"/>
    <x v="288"/>
    <n v="6.72"/>
    <n v="6.72"/>
    <n v="356000"/>
    <s v="Open"/>
  </r>
  <r>
    <s v="NYSE"/>
    <x v="0"/>
    <x v="357"/>
    <n v="6.63"/>
    <x v="289"/>
    <n v="6.54"/>
    <n v="6.6"/>
    <n v="526400"/>
    <s v="Open"/>
  </r>
  <r>
    <s v="NYSE"/>
    <x v="0"/>
    <x v="358"/>
    <n v="6.6"/>
    <x v="290"/>
    <n v="6.31"/>
    <n v="6.51"/>
    <n v="461800"/>
    <s v="Closed"/>
  </r>
  <r>
    <s v="NYSE"/>
    <x v="0"/>
    <x v="359"/>
    <n v="6.48"/>
    <x v="291"/>
    <n v="6.06"/>
    <n v="6.06"/>
    <n v="375900"/>
    <s v="Closed"/>
  </r>
  <r>
    <s v="NYSE"/>
    <x v="0"/>
    <x v="360"/>
    <n v="6.13"/>
    <x v="292"/>
    <n v="5.7"/>
    <n v="5.79"/>
    <n v="452700"/>
    <s v="Closed"/>
  </r>
  <r>
    <s v="NYSE"/>
    <x v="0"/>
    <x v="361"/>
    <n v="5.75"/>
    <x v="293"/>
    <n v="5.09"/>
    <n v="5.57"/>
    <n v="727700"/>
    <s v="Closed"/>
  </r>
  <r>
    <s v="NYSE"/>
    <x v="0"/>
    <x v="362"/>
    <n v="5.57"/>
    <x v="294"/>
    <n v="5.41"/>
    <n v="5.42"/>
    <n v="475400"/>
    <s v="Closed"/>
  </r>
  <r>
    <s v="NYSE"/>
    <x v="0"/>
    <x v="363"/>
    <n v="5.49"/>
    <x v="295"/>
    <n v="5.4"/>
    <n v="5.49"/>
    <n v="525800"/>
    <s v="Open"/>
  </r>
  <r>
    <s v="NYSE"/>
    <x v="0"/>
    <x v="364"/>
    <n v="5.54"/>
    <x v="296"/>
    <n v="5.4"/>
    <n v="5.63"/>
    <n v="476700"/>
    <s v="Open"/>
  </r>
  <r>
    <s v="NYSE"/>
    <x v="0"/>
    <x v="365"/>
    <n v="5.55"/>
    <x v="297"/>
    <n v="5.5"/>
    <n v="5.69"/>
    <n v="417200"/>
    <s v="Open"/>
  </r>
  <r>
    <s v="NYSE"/>
    <x v="0"/>
    <x v="366"/>
    <n v="5.65"/>
    <x v="298"/>
    <n v="5.46"/>
    <n v="5.5"/>
    <n v="639900"/>
    <s v="Closed"/>
  </r>
  <r>
    <s v="NYSE"/>
    <x v="0"/>
    <x v="367"/>
    <n v="5.48"/>
    <x v="299"/>
    <n v="5.42"/>
    <n v="5.49"/>
    <n v="355800"/>
    <s v="Open"/>
  </r>
  <r>
    <s v="NYSE"/>
    <x v="0"/>
    <x v="368"/>
    <n v="5.49"/>
    <x v="299"/>
    <n v="5.35"/>
    <n v="5.55"/>
    <n v="328200"/>
    <s v="Open"/>
  </r>
  <r>
    <s v="NYSE"/>
    <x v="0"/>
    <x v="369"/>
    <n v="5.52"/>
    <x v="300"/>
    <n v="5.33"/>
    <n v="5.42"/>
    <n v="574900"/>
    <s v="Closed"/>
  </r>
  <r>
    <s v="NYSE"/>
    <x v="0"/>
    <x v="370"/>
    <n v="5.43"/>
    <x v="301"/>
    <n v="5.1100000000000003"/>
    <n v="5.32"/>
    <n v="432900"/>
    <s v="Closed"/>
  </r>
  <r>
    <s v="NYSE"/>
    <x v="0"/>
    <x v="371"/>
    <n v="5.25"/>
    <x v="302"/>
    <n v="5.04"/>
    <n v="5.0999999999999996"/>
    <n v="563700"/>
    <s v="Closed"/>
  </r>
  <r>
    <s v="NYSE"/>
    <x v="0"/>
    <x v="372"/>
    <n v="5.0999999999999996"/>
    <x v="303"/>
    <n v="5.0599999999999996"/>
    <n v="5.1100000000000003"/>
    <n v="433100"/>
    <s v="Open"/>
  </r>
  <r>
    <s v="NYSE"/>
    <x v="0"/>
    <x v="373"/>
    <n v="5.05"/>
    <x v="304"/>
    <n v="4.91"/>
    <n v="5.0999999999999996"/>
    <n v="416100"/>
    <s v="Open"/>
  </r>
  <r>
    <s v="NYSE"/>
    <x v="0"/>
    <x v="374"/>
    <n v="5.0999999999999996"/>
    <x v="305"/>
    <n v="5.01"/>
    <n v="5.18"/>
    <n v="1352400"/>
    <s v="Open"/>
  </r>
  <r>
    <s v="NYSE"/>
    <x v="0"/>
    <x v="375"/>
    <n v="5.19"/>
    <x v="306"/>
    <n v="5.0199999999999996"/>
    <n v="5.08"/>
    <n v="508900"/>
    <s v="Closed"/>
  </r>
  <r>
    <s v="NYSE"/>
    <x v="0"/>
    <x v="376"/>
    <n v="5.0199999999999996"/>
    <x v="305"/>
    <n v="5.01"/>
    <n v="5.2"/>
    <n v="493200"/>
    <s v="Open"/>
  </r>
  <r>
    <s v="NYSE"/>
    <x v="0"/>
    <x v="377"/>
    <n v="5.2"/>
    <x v="307"/>
    <n v="5.0999999999999996"/>
    <n v="5.13"/>
    <n v="461200"/>
    <s v="Open"/>
  </r>
  <r>
    <s v="NYSE"/>
    <x v="0"/>
    <x v="378"/>
    <n v="5.16"/>
    <x v="301"/>
    <n v="5.15"/>
    <n v="5.4"/>
    <n v="368100"/>
    <s v="Open"/>
  </r>
  <r>
    <s v="NYSE"/>
    <x v="0"/>
    <x v="379"/>
    <n v="5.46"/>
    <x v="308"/>
    <n v="5.33"/>
    <n v="5.38"/>
    <n v="868900"/>
    <s v="Open"/>
  </r>
  <r>
    <s v="NYSE"/>
    <x v="0"/>
    <x v="380"/>
    <n v="5.4"/>
    <x v="309"/>
    <n v="5.37"/>
    <n v="5.75"/>
    <n v="685500"/>
    <s v="Open"/>
  </r>
  <r>
    <s v="NYSE"/>
    <x v="0"/>
    <x v="381"/>
    <n v="5.76"/>
    <x v="293"/>
    <n v="5.5"/>
    <n v="5.51"/>
    <n v="434100"/>
    <s v="Closed"/>
  </r>
  <r>
    <s v="NYSE"/>
    <x v="0"/>
    <x v="382"/>
    <n v="5.55"/>
    <x v="299"/>
    <n v="5.24"/>
    <n v="5.43"/>
    <n v="607600"/>
    <s v="Closed"/>
  </r>
  <r>
    <s v="NYSE"/>
    <x v="0"/>
    <x v="383"/>
    <n v="5.3"/>
    <x v="310"/>
    <n v="5.07"/>
    <n v="5.33"/>
    <n v="599700"/>
    <s v="Closed"/>
  </r>
  <r>
    <s v="NYSE"/>
    <x v="0"/>
    <x v="384"/>
    <n v="5.43"/>
    <x v="311"/>
    <n v="5.16"/>
    <n v="5.25"/>
    <n v="485800"/>
    <s v="Closed"/>
  </r>
  <r>
    <s v="NYSE"/>
    <x v="0"/>
    <x v="385"/>
    <n v="5.15"/>
    <x v="299"/>
    <n v="4.8600000000000003"/>
    <n v="5.22"/>
    <n v="582600"/>
    <s v="Closed"/>
  </r>
  <r>
    <s v="NYSE"/>
    <x v="0"/>
    <x v="386"/>
    <n v="5.25"/>
    <x v="298"/>
    <n v="5.23"/>
    <n v="5.7"/>
    <n v="448000"/>
    <s v="Open"/>
  </r>
  <r>
    <s v="NYSE"/>
    <x v="0"/>
    <x v="387"/>
    <n v="5.68"/>
    <x v="312"/>
    <n v="5.5"/>
    <n v="5.67"/>
    <n v="603200"/>
    <s v="Closed"/>
  </r>
  <r>
    <s v="NYSE"/>
    <x v="0"/>
    <x v="388"/>
    <n v="5.68"/>
    <x v="297"/>
    <n v="5.44"/>
    <n v="5.59"/>
    <n v="517000"/>
    <s v="Closed"/>
  </r>
  <r>
    <s v="NYSE"/>
    <x v="0"/>
    <x v="389"/>
    <n v="5.6"/>
    <x v="313"/>
    <n v="5.2"/>
    <n v="5.41"/>
    <n v="637900"/>
    <s v="Closed"/>
  </r>
  <r>
    <s v="NYSE"/>
    <x v="0"/>
    <x v="390"/>
    <n v="5.39"/>
    <x v="314"/>
    <n v="5.29"/>
    <n v="5.64"/>
    <n v="599700"/>
    <s v="Open"/>
  </r>
  <r>
    <s v="NYSE"/>
    <x v="0"/>
    <x v="391"/>
    <n v="5.53"/>
    <x v="315"/>
    <n v="5.51"/>
    <n v="5.63"/>
    <n v="502400"/>
    <s v="Open"/>
  </r>
  <r>
    <s v="NYSE"/>
    <x v="0"/>
    <x v="392"/>
    <n v="5.24"/>
    <x v="316"/>
    <n v="4.5999999999999996"/>
    <n v="5.25"/>
    <n v="705500"/>
    <s v="Closed"/>
  </r>
  <r>
    <s v="NYSE"/>
    <x v="0"/>
    <x v="393"/>
    <n v="5.23"/>
    <x v="317"/>
    <n v="5.23"/>
    <n v="5.28"/>
    <n v="589000"/>
    <s v="Open"/>
  </r>
  <r>
    <s v="NYSE"/>
    <x v="0"/>
    <x v="394"/>
    <n v="5.4"/>
    <x v="318"/>
    <n v="5.03"/>
    <n v="5.04"/>
    <n v="319400"/>
    <s v="Closed"/>
  </r>
  <r>
    <s v="NYSE"/>
    <x v="0"/>
    <x v="395"/>
    <n v="5.07"/>
    <x v="319"/>
    <n v="5.07"/>
    <n v="5.36"/>
    <n v="442700"/>
    <s v="Open"/>
  </r>
  <r>
    <s v="NYSE"/>
    <x v="0"/>
    <x v="396"/>
    <n v="5.39"/>
    <x v="313"/>
    <n v="5.33"/>
    <n v="5.41"/>
    <n v="477000"/>
    <s v="Open"/>
  </r>
  <r>
    <s v="NYSE"/>
    <x v="0"/>
    <x v="397"/>
    <n v="5.32"/>
    <x v="313"/>
    <n v="5.32"/>
    <n v="5.47"/>
    <n v="637600"/>
    <s v="Open"/>
  </r>
  <r>
    <s v="NYSE"/>
    <x v="0"/>
    <x v="398"/>
    <n v="5.52"/>
    <x v="320"/>
    <n v="5.44"/>
    <n v="5.72"/>
    <n v="730400"/>
    <s v="Open"/>
  </r>
  <r>
    <s v="NYSE"/>
    <x v="0"/>
    <x v="399"/>
    <n v="5.73"/>
    <x v="321"/>
    <n v="5.27"/>
    <n v="5.52"/>
    <n v="616800"/>
    <s v="Closed"/>
  </r>
  <r>
    <s v="NYSE"/>
    <x v="0"/>
    <x v="400"/>
    <n v="5.64"/>
    <x v="322"/>
    <n v="5.49"/>
    <n v="5.96"/>
    <n v="663200"/>
    <s v="Open"/>
  </r>
  <r>
    <s v="NYSE"/>
    <x v="0"/>
    <x v="401"/>
    <n v="6.02"/>
    <x v="323"/>
    <n v="5.77"/>
    <n v="5.8"/>
    <n v="783400"/>
    <s v="Closed"/>
  </r>
  <r>
    <s v="NYSE"/>
    <x v="0"/>
    <x v="402"/>
    <n v="5.73"/>
    <x v="324"/>
    <n v="5.58"/>
    <n v="5.59"/>
    <n v="977300"/>
    <s v="Open"/>
  </r>
  <r>
    <s v="NYSE"/>
    <x v="0"/>
    <x v="403"/>
    <n v="5.67"/>
    <x v="325"/>
    <n v="5.61"/>
    <n v="5.77"/>
    <n v="608700"/>
    <s v="Open"/>
  </r>
  <r>
    <s v="NYSE"/>
    <x v="0"/>
    <x v="404"/>
    <n v="5.8"/>
    <x v="326"/>
    <n v="5.71"/>
    <n v="5.77"/>
    <n v="1051800"/>
    <s v="Open"/>
  </r>
  <r>
    <s v="NYSE"/>
    <x v="0"/>
    <x v="405"/>
    <n v="5.74"/>
    <x v="327"/>
    <n v="5.4"/>
    <n v="5.44"/>
    <n v="808400"/>
    <s v="Closed"/>
  </r>
  <r>
    <s v="NYSE"/>
    <x v="0"/>
    <x v="406"/>
    <n v="5.43"/>
    <x v="328"/>
    <n v="5.37"/>
    <n v="5.48"/>
    <n v="412900"/>
    <s v="Open"/>
  </r>
  <r>
    <s v="NYSE"/>
    <x v="0"/>
    <x v="407"/>
    <n v="5.46"/>
    <x v="329"/>
    <n v="5.41"/>
    <n v="5.63"/>
    <n v="546500"/>
    <s v="Open"/>
  </r>
  <r>
    <s v="NYSE"/>
    <x v="0"/>
    <x v="408"/>
    <n v="5.75"/>
    <x v="327"/>
    <n v="5.29"/>
    <n v="5.43"/>
    <n v="550900"/>
    <s v="Closed"/>
  </r>
  <r>
    <s v="NYSE"/>
    <x v="0"/>
    <x v="409"/>
    <n v="5.41"/>
    <x v="330"/>
    <n v="5.13"/>
    <n v="5.19"/>
    <n v="500700"/>
    <s v="Closed"/>
  </r>
  <r>
    <s v="NYSE"/>
    <x v="0"/>
    <x v="410"/>
    <n v="5.09"/>
    <x v="331"/>
    <n v="5.09"/>
    <n v="5.15"/>
    <n v="517800"/>
    <s v="Open"/>
  </r>
  <r>
    <s v="NYSE"/>
    <x v="0"/>
    <x v="411"/>
    <n v="5.16"/>
    <x v="332"/>
    <n v="4.93"/>
    <n v="5.08"/>
    <n v="461900"/>
    <s v="Closed"/>
  </r>
  <r>
    <s v="NYSE"/>
    <x v="0"/>
    <x v="412"/>
    <n v="5.0199999999999996"/>
    <x v="333"/>
    <n v="4.91"/>
    <n v="4.91"/>
    <n v="374800"/>
    <s v="Open"/>
  </r>
  <r>
    <s v="NYSE"/>
    <x v="0"/>
    <x v="413"/>
    <n v="4.8600000000000003"/>
    <x v="334"/>
    <n v="4.68"/>
    <n v="4.9400000000000004"/>
    <n v="314200"/>
    <s v="Closed"/>
  </r>
  <r>
    <s v="NYSE"/>
    <x v="0"/>
    <x v="414"/>
    <n v="4.91"/>
    <x v="335"/>
    <n v="4.53"/>
    <n v="4.5999999999999996"/>
    <n v="322800"/>
    <s v="Closed"/>
  </r>
  <r>
    <s v="NYSE"/>
    <x v="0"/>
    <x v="415"/>
    <n v="4.63"/>
    <x v="336"/>
    <n v="4.55"/>
    <n v="4.71"/>
    <n v="233200"/>
    <s v="Open"/>
  </r>
  <r>
    <s v="NYSE"/>
    <x v="0"/>
    <x v="416"/>
    <n v="4.7"/>
    <x v="337"/>
    <n v="4.6100000000000003"/>
    <n v="4.68"/>
    <n v="209500"/>
    <s v="Open"/>
  </r>
  <r>
    <s v="NYSE"/>
    <x v="0"/>
    <x v="417"/>
    <n v="4.67"/>
    <x v="338"/>
    <n v="4.6500000000000004"/>
    <n v="4.92"/>
    <n v="279400"/>
    <s v="Open"/>
  </r>
  <r>
    <s v="NYSE"/>
    <x v="0"/>
    <x v="418"/>
    <n v="4.87"/>
    <x v="339"/>
    <n v="4.8"/>
    <n v="4.92"/>
    <n v="416100"/>
    <s v="Open"/>
  </r>
  <r>
    <s v="NYSE"/>
    <x v="0"/>
    <x v="419"/>
    <n v="5.05"/>
    <x v="340"/>
    <n v="4.7300000000000004"/>
    <n v="4.75"/>
    <n v="334300"/>
    <s v="Closed"/>
  </r>
  <r>
    <s v="NYSE"/>
    <x v="0"/>
    <x v="420"/>
    <n v="4.75"/>
    <x v="341"/>
    <n v="4.7"/>
    <n v="4.96"/>
    <n v="410300"/>
    <s v="Open"/>
  </r>
  <r>
    <s v="NYSE"/>
    <x v="0"/>
    <x v="421"/>
    <n v="4.92"/>
    <x v="342"/>
    <n v="4.7"/>
    <n v="4.95"/>
    <n v="395800"/>
    <s v="Closed"/>
  </r>
  <r>
    <s v="NYSE"/>
    <x v="0"/>
    <x v="422"/>
    <n v="4.95"/>
    <x v="343"/>
    <n v="4.8600000000000003"/>
    <n v="5.08"/>
    <n v="360100"/>
    <s v="Open"/>
  </r>
  <r>
    <s v="NYSE"/>
    <x v="0"/>
    <x v="423"/>
    <n v="5.23"/>
    <x v="344"/>
    <n v="4.92"/>
    <n v="5"/>
    <n v="379500"/>
    <s v="Closed"/>
  </r>
  <r>
    <s v="NYSE"/>
    <x v="0"/>
    <x v="424"/>
    <n v="5"/>
    <x v="339"/>
    <n v="4.63"/>
    <n v="4.63"/>
    <n v="369400"/>
    <s v="Closed"/>
  </r>
  <r>
    <s v="NYSE"/>
    <x v="0"/>
    <x v="425"/>
    <n v="4.74"/>
    <x v="345"/>
    <n v="4.68"/>
    <n v="4.7300000000000004"/>
    <n v="383300"/>
    <s v="Open"/>
  </r>
  <r>
    <s v="NYSE"/>
    <x v="0"/>
    <x v="426"/>
    <n v="4.66"/>
    <x v="346"/>
    <n v="4.62"/>
    <n v="4.71"/>
    <n v="264600"/>
    <s v="Open"/>
  </r>
  <r>
    <s v="NYSE"/>
    <x v="0"/>
    <x v="427"/>
    <n v="4.66"/>
    <x v="337"/>
    <n v="4.57"/>
    <n v="4.66"/>
    <n v="264800"/>
    <s v="Open"/>
  </r>
  <r>
    <s v="NYSE"/>
    <x v="0"/>
    <x v="428"/>
    <n v="4.5599999999999996"/>
    <x v="347"/>
    <n v="4.29"/>
    <n v="4.34"/>
    <n v="308000"/>
    <s v="Closed"/>
  </r>
  <r>
    <s v="NYSE"/>
    <x v="0"/>
    <x v="429"/>
    <n v="4.42"/>
    <x v="348"/>
    <n v="4.3"/>
    <n v="4.45"/>
    <n v="312700"/>
    <s v="Open"/>
  </r>
  <r>
    <s v="NYSE"/>
    <x v="0"/>
    <x v="430"/>
    <n v="4.32"/>
    <x v="349"/>
    <n v="3.74"/>
    <n v="3.74"/>
    <n v="587400"/>
    <s v="Closed"/>
  </r>
  <r>
    <s v="NYSE"/>
    <x v="0"/>
    <x v="431"/>
    <n v="4.07"/>
    <x v="350"/>
    <n v="2.97"/>
    <n v="3.8"/>
    <n v="779600"/>
    <s v="Closed"/>
  </r>
  <r>
    <s v="NYSE"/>
    <x v="0"/>
    <x v="432"/>
    <n v="4.0199999999999996"/>
    <x v="351"/>
    <n v="3.77"/>
    <n v="4.25"/>
    <n v="996900"/>
    <s v="Closed"/>
  </r>
  <r>
    <s v="NYSE"/>
    <x v="0"/>
    <x v="433"/>
    <n v="4.1500000000000004"/>
    <x v="352"/>
    <n v="3.59"/>
    <n v="3.59"/>
    <n v="342200"/>
    <s v="Closed"/>
  </r>
  <r>
    <s v="NYSE"/>
    <x v="0"/>
    <x v="434"/>
    <n v="3.56"/>
    <x v="353"/>
    <n v="3.35"/>
    <n v="3.4"/>
    <n v="775500"/>
    <s v="Closed"/>
  </r>
  <r>
    <s v="NYSE"/>
    <x v="0"/>
    <x v="435"/>
    <n v="3.4"/>
    <x v="354"/>
    <n v="3.02"/>
    <n v="3.19"/>
    <n v="559100"/>
    <s v="Closed"/>
  </r>
  <r>
    <s v="NYSE"/>
    <x v="0"/>
    <x v="436"/>
    <n v="3.21"/>
    <x v="355"/>
    <n v="3.13"/>
    <n v="3.23"/>
    <n v="468700"/>
    <s v="Open"/>
  </r>
  <r>
    <s v="NYSE"/>
    <x v="0"/>
    <x v="437"/>
    <n v="3.14"/>
    <x v="356"/>
    <n v="2.72"/>
    <n v="2.94"/>
    <n v="611500"/>
    <s v="Closed"/>
  </r>
  <r>
    <s v="NYSE"/>
    <x v="0"/>
    <x v="438"/>
    <n v="2.88"/>
    <x v="357"/>
    <n v="2.44"/>
    <n v="2.44"/>
    <n v="610900"/>
    <s v="Closed"/>
  </r>
  <r>
    <s v="NYSE"/>
    <x v="0"/>
    <x v="439"/>
    <n v="2.52"/>
    <x v="358"/>
    <n v="2.5099999999999998"/>
    <n v="2.99"/>
    <n v="891100"/>
    <s v="Open"/>
  </r>
  <r>
    <s v="NYSE"/>
    <x v="0"/>
    <x v="440"/>
    <n v="2.95"/>
    <x v="359"/>
    <n v="2.54"/>
    <n v="2.56"/>
    <n v="748100"/>
    <s v="Closed"/>
  </r>
  <r>
    <s v="NYSE"/>
    <x v="0"/>
    <x v="441"/>
    <n v="2.54"/>
    <x v="360"/>
    <n v="2.25"/>
    <n v="2.41"/>
    <n v="460700"/>
    <s v="Closed"/>
  </r>
  <r>
    <s v="NYSE"/>
    <x v="0"/>
    <x v="442"/>
    <n v="2.46"/>
    <x v="361"/>
    <n v="2.2000000000000002"/>
    <n v="2.27"/>
    <n v="444100"/>
    <s v="Closed"/>
  </r>
  <r>
    <s v="NYSE"/>
    <x v="0"/>
    <x v="443"/>
    <n v="2.2000000000000002"/>
    <x v="362"/>
    <n v="1.94"/>
    <n v="2.11"/>
    <n v="755400"/>
    <s v="Closed"/>
  </r>
  <r>
    <s v="NYSE"/>
    <x v="0"/>
    <x v="444"/>
    <n v="2.14"/>
    <x v="363"/>
    <n v="2"/>
    <n v="2.0099999999999998"/>
    <n v="552900"/>
    <s v="Open"/>
  </r>
  <r>
    <s v="NYSE"/>
    <x v="0"/>
    <x v="445"/>
    <n v="2.0499999999999998"/>
    <x v="364"/>
    <n v="1.83"/>
    <n v="2.11"/>
    <n v="597000"/>
    <s v="Closed"/>
  </r>
  <r>
    <s v="NYSE"/>
    <x v="0"/>
    <x v="446"/>
    <n v="2.2000000000000002"/>
    <x v="365"/>
    <n v="1.78"/>
    <n v="1.8"/>
    <n v="589800"/>
    <s v="Closed"/>
  </r>
  <r>
    <s v="NYSE"/>
    <x v="0"/>
    <x v="447"/>
    <n v="1.76"/>
    <x v="366"/>
    <n v="1.5"/>
    <n v="2.14"/>
    <n v="854500"/>
    <s v="Closed"/>
  </r>
  <r>
    <s v="NYSE"/>
    <x v="0"/>
    <x v="448"/>
    <n v="2.36"/>
    <x v="367"/>
    <n v="2.2000000000000002"/>
    <n v="2.37"/>
    <n v="785600"/>
    <s v="Closed"/>
  </r>
  <r>
    <s v="NYSE"/>
    <x v="0"/>
    <x v="449"/>
    <n v="2.5"/>
    <x v="368"/>
    <n v="2.11"/>
    <n v="2.4700000000000002"/>
    <n v="683700"/>
    <s v="Closed"/>
  </r>
  <r>
    <s v="NYSE"/>
    <x v="0"/>
    <x v="450"/>
    <n v="2.5"/>
    <x v="369"/>
    <n v="2.02"/>
    <n v="2.2000000000000002"/>
    <n v="547700"/>
    <s v="Closed"/>
  </r>
  <r>
    <s v="NYSE"/>
    <x v="0"/>
    <x v="451"/>
    <n v="2.2400000000000002"/>
    <x v="370"/>
    <n v="2.0699999999999998"/>
    <n v="2.69"/>
    <n v="715600"/>
    <s v="Closed"/>
  </r>
  <r>
    <s v="NYSE"/>
    <x v="0"/>
    <x v="452"/>
    <n v="2.61"/>
    <x v="371"/>
    <n v="2.15"/>
    <n v="2.5299999999999998"/>
    <n v="587500"/>
    <s v="Closed"/>
  </r>
  <r>
    <s v="NYSE"/>
    <x v="0"/>
    <x v="453"/>
    <n v="2.58"/>
    <x v="372"/>
    <n v="2.35"/>
    <n v="2.57"/>
    <n v="426500"/>
    <s v="Closed"/>
  </r>
  <r>
    <s v="NYSE"/>
    <x v="0"/>
    <x v="454"/>
    <n v="2.5"/>
    <x v="360"/>
    <n v="2.2599999999999998"/>
    <n v="2.37"/>
    <n v="557100"/>
    <s v="Closed"/>
  </r>
  <r>
    <s v="NYSE"/>
    <x v="0"/>
    <x v="455"/>
    <n v="2.2799999999999998"/>
    <x v="373"/>
    <n v="2.06"/>
    <n v="2.16"/>
    <n v="316000"/>
    <s v="Closed"/>
  </r>
  <r>
    <s v="NYSE"/>
    <x v="0"/>
    <x v="456"/>
    <n v="2.2000000000000002"/>
    <x v="365"/>
    <n v="1.94"/>
    <n v="2.04"/>
    <n v="279800"/>
    <s v="Closed"/>
  </r>
  <r>
    <s v="NYSE"/>
    <x v="0"/>
    <x v="457"/>
    <n v="1.9"/>
    <x v="374"/>
    <n v="1.79"/>
    <n v="1.83"/>
    <n v="183200"/>
    <s v="Open"/>
  </r>
  <r>
    <s v="NYSE"/>
    <x v="0"/>
    <x v="458"/>
    <n v="1.8"/>
    <x v="375"/>
    <n v="1.75"/>
    <n v="1.76"/>
    <n v="343100"/>
    <s v="Open"/>
  </r>
  <r>
    <s v="NYSE"/>
    <x v="0"/>
    <x v="459"/>
    <n v="1.78"/>
    <x v="376"/>
    <n v="1.67"/>
    <n v="1.91"/>
    <n v="345000"/>
    <s v="Open"/>
  </r>
  <r>
    <s v="NYSE"/>
    <x v="0"/>
    <x v="460"/>
    <n v="2.0099999999999998"/>
    <x v="377"/>
    <n v="1.8"/>
    <n v="1.85"/>
    <n v="343000"/>
    <s v="Closed"/>
  </r>
  <r>
    <s v="NYSE"/>
    <x v="0"/>
    <x v="461"/>
    <n v="1.96"/>
    <x v="378"/>
    <n v="1.96"/>
    <n v="2.41"/>
    <n v="401500"/>
    <s v="Open"/>
  </r>
  <r>
    <s v="NYSE"/>
    <x v="0"/>
    <x v="462"/>
    <n v="2.39"/>
    <x v="379"/>
    <n v="2.2999999999999998"/>
    <n v="2.68"/>
    <n v="536100"/>
    <s v="Open"/>
  </r>
  <r>
    <s v="NYSE"/>
    <x v="0"/>
    <x v="463"/>
    <n v="2.74"/>
    <x v="380"/>
    <n v="2.54"/>
    <n v="2.95"/>
    <n v="460900"/>
    <s v="Closed"/>
  </r>
  <r>
    <s v="NYSE"/>
    <x v="0"/>
    <x v="464"/>
    <n v="2.95"/>
    <x v="381"/>
    <n v="2.58"/>
    <n v="2.76"/>
    <n v="300100"/>
    <s v="Closed"/>
  </r>
  <r>
    <s v="NYSE"/>
    <x v="0"/>
    <x v="465"/>
    <n v="2.66"/>
    <x v="382"/>
    <n v="2.21"/>
    <n v="2.2599999999999998"/>
    <n v="315100"/>
    <s v="Closed"/>
  </r>
  <r>
    <s v="NYSE"/>
    <x v="0"/>
    <x v="466"/>
    <n v="2.2200000000000002"/>
    <x v="383"/>
    <n v="1.9"/>
    <n v="1.99"/>
    <n v="291500"/>
    <s v="Closed"/>
  </r>
  <r>
    <s v="NYSE"/>
    <x v="0"/>
    <x v="467"/>
    <n v="2.02"/>
    <x v="384"/>
    <n v="2"/>
    <n v="2.2400000000000002"/>
    <n v="269600"/>
    <s v="Open"/>
  </r>
  <r>
    <s v="NYSE"/>
    <x v="0"/>
    <x v="468"/>
    <n v="2.36"/>
    <x v="385"/>
    <n v="1.93"/>
    <n v="1.94"/>
    <n v="279600"/>
    <s v="Closed"/>
  </r>
  <r>
    <s v="NYSE"/>
    <x v="0"/>
    <x v="469"/>
    <n v="1.95"/>
    <x v="386"/>
    <n v="1.9"/>
    <n v="2.0299999999999998"/>
    <n v="302800"/>
    <s v="Open"/>
  </r>
  <r>
    <s v="NYSE"/>
    <x v="0"/>
    <x v="470"/>
    <n v="2.15"/>
    <x v="387"/>
    <n v="1.89"/>
    <n v="1.91"/>
    <n v="221600"/>
    <s v="Closed"/>
  </r>
  <r>
    <s v="NYSE"/>
    <x v="0"/>
    <x v="471"/>
    <n v="1.92"/>
    <x v="388"/>
    <n v="1.79"/>
    <n v="2.09"/>
    <n v="202700"/>
    <s v="Open"/>
  </r>
  <r>
    <s v="NYSE"/>
    <x v="0"/>
    <x v="472"/>
    <n v="2.02"/>
    <x v="389"/>
    <n v="1.88"/>
    <n v="1.88"/>
    <n v="173800"/>
    <s v="Open"/>
  </r>
  <r>
    <s v="NYSE"/>
    <x v="0"/>
    <x v="473"/>
    <n v="1.86"/>
    <x v="376"/>
    <n v="1.75"/>
    <n v="1.75"/>
    <n v="141900"/>
    <s v="Open"/>
  </r>
  <r>
    <s v="NYSE"/>
    <x v="0"/>
    <x v="474"/>
    <n v="1.77"/>
    <x v="390"/>
    <n v="1.6"/>
    <n v="1.69"/>
    <n v="258000"/>
    <s v="Closed"/>
  </r>
  <r>
    <s v="NYSE"/>
    <x v="0"/>
    <x v="475"/>
    <n v="1.69"/>
    <x v="391"/>
    <n v="1.44"/>
    <n v="1.46"/>
    <n v="235800"/>
    <s v="Closed"/>
  </r>
  <r>
    <s v="NYSE"/>
    <x v="0"/>
    <x v="476"/>
    <n v="1.49"/>
    <x v="392"/>
    <n v="1.32"/>
    <n v="1.37"/>
    <n v="195500"/>
    <s v="Closed"/>
  </r>
  <r>
    <s v="NYSE"/>
    <x v="0"/>
    <x v="477"/>
    <n v="1.43"/>
    <x v="393"/>
    <n v="1.1100000000000001"/>
    <n v="1.5"/>
    <n v="316800"/>
    <s v="Closed"/>
  </r>
  <r>
    <s v="NYSE"/>
    <x v="0"/>
    <x v="478"/>
    <n v="1.53"/>
    <x v="394"/>
    <n v="1.48"/>
    <n v="1.88"/>
    <n v="329700"/>
    <s v="Open"/>
  </r>
  <r>
    <s v="NYSE"/>
    <x v="0"/>
    <x v="479"/>
    <n v="1.91"/>
    <x v="395"/>
    <n v="1.61"/>
    <n v="1.8"/>
    <n v="182800"/>
    <s v="Closed"/>
  </r>
  <r>
    <s v="NYSE"/>
    <x v="0"/>
    <x v="480"/>
    <n v="1.79"/>
    <x v="376"/>
    <n v="1.66"/>
    <n v="1.83"/>
    <n v="316300"/>
    <s v="Open"/>
  </r>
  <r>
    <s v="NYSE"/>
    <x v="0"/>
    <x v="481"/>
    <n v="1.79"/>
    <x v="396"/>
    <n v="1.64"/>
    <n v="1.71"/>
    <n v="90500"/>
    <s v="Open"/>
  </r>
  <r>
    <s v="NYSE"/>
    <x v="0"/>
    <x v="482"/>
    <n v="1.73"/>
    <x v="397"/>
    <n v="1.55"/>
    <n v="1.62"/>
    <n v="177500"/>
    <s v="Closed"/>
  </r>
  <r>
    <s v="NYSE"/>
    <x v="0"/>
    <x v="483"/>
    <n v="1.68"/>
    <x v="391"/>
    <n v="1.54"/>
    <n v="1.63"/>
    <n v="81500"/>
    <s v="Open"/>
  </r>
  <r>
    <s v="NYSE"/>
    <x v="0"/>
    <x v="484"/>
    <n v="1.56"/>
    <x v="398"/>
    <n v="1.52"/>
    <n v="1.71"/>
    <n v="119000"/>
    <s v="Open"/>
  </r>
  <r>
    <s v="NYSE"/>
    <x v="0"/>
    <x v="485"/>
    <n v="1.68"/>
    <x v="399"/>
    <n v="1.62"/>
    <n v="1.71"/>
    <n v="143500"/>
    <s v="Open"/>
  </r>
  <r>
    <s v="NYSE"/>
    <x v="0"/>
    <x v="486"/>
    <n v="1.67"/>
    <x v="398"/>
    <n v="1.51"/>
    <n v="1.7"/>
    <n v="168500"/>
    <s v="Closed"/>
  </r>
  <r>
    <s v="NYSE"/>
    <x v="0"/>
    <x v="487"/>
    <n v="1.75"/>
    <x v="400"/>
    <n v="1.7"/>
    <n v="1.76"/>
    <n v="246400"/>
    <s v="Open"/>
  </r>
  <r>
    <s v="NYSE"/>
    <x v="0"/>
    <x v="488"/>
    <n v="1.73"/>
    <x v="401"/>
    <n v="1.6"/>
    <n v="1.63"/>
    <n v="184700"/>
    <s v="Open"/>
  </r>
  <r>
    <s v="NYSE"/>
    <x v="0"/>
    <x v="489"/>
    <n v="1.67"/>
    <x v="402"/>
    <n v="1.63"/>
    <n v="1.65"/>
    <n v="97900"/>
    <s v="Open"/>
  </r>
  <r>
    <s v="NYSE"/>
    <x v="0"/>
    <x v="490"/>
    <n v="1.7"/>
    <x v="391"/>
    <n v="1.59"/>
    <n v="1.59"/>
    <n v="119600"/>
    <s v="Open"/>
  </r>
  <r>
    <s v="NYSE"/>
    <x v="0"/>
    <x v="491"/>
    <n v="1.52"/>
    <x v="403"/>
    <n v="1.5"/>
    <n v="1.59"/>
    <n v="122600"/>
    <s v="Open"/>
  </r>
  <r>
    <s v="NYSE"/>
    <x v="0"/>
    <x v="492"/>
    <n v="1.59"/>
    <x v="404"/>
    <n v="1.5"/>
    <n v="1.56"/>
    <n v="80100"/>
    <s v="Open"/>
  </r>
  <r>
    <s v="NYSE"/>
    <x v="0"/>
    <x v="493"/>
    <n v="1.64"/>
    <x v="405"/>
    <n v="1.54"/>
    <n v="1.63"/>
    <n v="170400"/>
    <s v="Open"/>
  </r>
  <r>
    <s v="NYSE"/>
    <x v="0"/>
    <x v="494"/>
    <n v="1.6"/>
    <x v="404"/>
    <n v="1.56"/>
    <n v="1.6"/>
    <n v="125600"/>
    <s v="Open"/>
  </r>
  <r>
    <s v="NYSE"/>
    <x v="0"/>
    <x v="495"/>
    <n v="1.6"/>
    <x v="406"/>
    <n v="1.5"/>
    <n v="1.52"/>
    <n v="250700"/>
    <s v="Open"/>
  </r>
  <r>
    <s v="NYSE"/>
    <x v="0"/>
    <x v="496"/>
    <n v="1.6"/>
    <x v="390"/>
    <n v="1.58"/>
    <n v="1.62"/>
    <n v="404500"/>
    <s v="Open"/>
  </r>
  <r>
    <s v="NYSE"/>
    <x v="0"/>
    <x v="497"/>
    <n v="1.62"/>
    <x v="400"/>
    <n v="1.62"/>
    <n v="1.83"/>
    <n v="219300"/>
    <s v="Open"/>
  </r>
  <r>
    <s v="NYSE"/>
    <x v="0"/>
    <x v="498"/>
    <n v="1.84"/>
    <x v="394"/>
    <n v="1.78"/>
    <n v="1.78"/>
    <n v="60500"/>
    <s v="Open"/>
  </r>
  <r>
    <s v="NYSE"/>
    <x v="0"/>
    <x v="499"/>
    <n v="1.79"/>
    <x v="407"/>
    <n v="1.58"/>
    <n v="1.58"/>
    <n v="54100"/>
    <s v="Closed"/>
  </r>
  <r>
    <s v="NYSE"/>
    <x v="0"/>
    <x v="500"/>
    <n v="1.61"/>
    <x v="391"/>
    <n v="1.58"/>
    <n v="1.69"/>
    <n v="76000"/>
    <s v="Open"/>
  </r>
  <r>
    <s v="NYSE"/>
    <x v="0"/>
    <x v="501"/>
    <n v="1.69"/>
    <x v="408"/>
    <n v="1.6"/>
    <n v="1.67"/>
    <n v="117900"/>
    <s v="Open"/>
  </r>
  <r>
    <s v="NYSE"/>
    <x v="0"/>
    <x v="502"/>
    <n v="1.7"/>
    <x v="407"/>
    <n v="1.64"/>
    <n v="1.79"/>
    <n v="117500"/>
    <s v="Open"/>
  </r>
  <r>
    <s v="NYSE"/>
    <x v="0"/>
    <x v="503"/>
    <n v="1.79"/>
    <x v="375"/>
    <n v="1.7"/>
    <n v="1.89"/>
    <n v="155400"/>
    <s v="Open"/>
  </r>
  <r>
    <s v="NYSE"/>
    <x v="0"/>
    <x v="504"/>
    <n v="1.91"/>
    <x v="409"/>
    <n v="1.87"/>
    <n v="1.96"/>
    <n v="120700"/>
    <s v="Open"/>
  </r>
  <r>
    <s v="NYSE"/>
    <x v="0"/>
    <x v="505"/>
    <n v="2"/>
    <x v="410"/>
    <n v="1.99"/>
    <n v="2.09"/>
    <n v="188100"/>
    <s v="Open"/>
  </r>
  <r>
    <s v="NYSE"/>
    <x v="0"/>
    <x v="506"/>
    <n v="2.08"/>
    <x v="411"/>
    <n v="1.94"/>
    <n v="1.94"/>
    <n v="234500"/>
    <s v="Open"/>
  </r>
  <r>
    <s v="NYSE"/>
    <x v="0"/>
    <x v="507"/>
    <n v="1.89"/>
    <x v="412"/>
    <n v="1.88"/>
    <n v="1.92"/>
    <n v="224000"/>
    <s v="Open"/>
  </r>
  <r>
    <s v="NYSE"/>
    <x v="0"/>
    <x v="508"/>
    <n v="1.89"/>
    <x v="412"/>
    <n v="1.86"/>
    <n v="1.94"/>
    <n v="121800"/>
    <s v="Open"/>
  </r>
  <r>
    <s v="NYSE"/>
    <x v="0"/>
    <x v="509"/>
    <n v="1.95"/>
    <x v="413"/>
    <n v="1.9"/>
    <n v="1.9"/>
    <n v="146600"/>
    <s v="Open"/>
  </r>
  <r>
    <s v="NYSE"/>
    <x v="0"/>
    <x v="510"/>
    <n v="1.99"/>
    <x v="414"/>
    <n v="1.75"/>
    <n v="1.77"/>
    <n v="175800"/>
    <s v="Closed"/>
  </r>
  <r>
    <s v="NYSE"/>
    <x v="0"/>
    <x v="511"/>
    <n v="1.77"/>
    <x v="415"/>
    <n v="1.77"/>
    <n v="1.84"/>
    <n v="99600"/>
    <s v="Open"/>
  </r>
  <r>
    <s v="NYSE"/>
    <x v="0"/>
    <x v="512"/>
    <n v="1.78"/>
    <x v="416"/>
    <n v="1.75"/>
    <n v="1.84"/>
    <n v="106300"/>
    <s v="Open"/>
  </r>
  <r>
    <s v="NYSE"/>
    <x v="0"/>
    <x v="513"/>
    <n v="1.85"/>
    <x v="412"/>
    <n v="1.78"/>
    <n v="1.95"/>
    <n v="109300"/>
    <s v="Open"/>
  </r>
  <r>
    <s v="NYSE"/>
    <x v="0"/>
    <x v="514"/>
    <n v="1.94"/>
    <x v="417"/>
    <n v="1.77"/>
    <n v="1.86"/>
    <n v="142200"/>
    <s v="Closed"/>
  </r>
  <r>
    <s v="NYSE"/>
    <x v="0"/>
    <x v="515"/>
    <n v="1.83"/>
    <x v="416"/>
    <n v="1.74"/>
    <n v="1.74"/>
    <n v="128400"/>
    <s v="Open"/>
  </r>
  <r>
    <s v="NYSE"/>
    <x v="0"/>
    <x v="516"/>
    <n v="1.77"/>
    <x v="401"/>
    <n v="1.72"/>
    <n v="1.76"/>
    <n v="111100"/>
    <s v="Open"/>
  </r>
  <r>
    <s v="NYSE"/>
    <x v="0"/>
    <x v="517"/>
    <n v="1.76"/>
    <x v="396"/>
    <n v="1.7"/>
    <n v="1.77"/>
    <n v="71600"/>
    <s v="Open"/>
  </r>
  <r>
    <s v="NYSE"/>
    <x v="0"/>
    <x v="518"/>
    <n v="1.71"/>
    <x v="397"/>
    <n v="1.65"/>
    <n v="1.67"/>
    <n v="62300"/>
    <s v="Open"/>
  </r>
  <r>
    <s v="NYSE"/>
    <x v="0"/>
    <x v="519"/>
    <n v="1.67"/>
    <x v="398"/>
    <n v="1.6"/>
    <n v="1.61"/>
    <n v="192400"/>
    <s v="Open"/>
  </r>
  <r>
    <s v="NYSE"/>
    <x v="0"/>
    <x v="520"/>
    <n v="1.61"/>
    <x v="402"/>
    <n v="1.61"/>
    <n v="1.71"/>
    <n v="34700"/>
    <s v="Open"/>
  </r>
  <r>
    <s v="NYSE"/>
    <x v="0"/>
    <x v="521"/>
    <n v="1.79"/>
    <x v="418"/>
    <n v="1.69"/>
    <n v="1.76"/>
    <n v="92700"/>
    <s v="Open"/>
  </r>
  <r>
    <s v="NYSE"/>
    <x v="0"/>
    <x v="522"/>
    <n v="1.74"/>
    <x v="397"/>
    <n v="1.45"/>
    <n v="1.48"/>
    <n v="207400"/>
    <s v="Closed"/>
  </r>
  <r>
    <s v="NYSE"/>
    <x v="0"/>
    <x v="523"/>
    <n v="1.5"/>
    <x v="393"/>
    <n v="1.41"/>
    <n v="1.41"/>
    <n v="139300"/>
    <s v="Open"/>
  </r>
  <r>
    <s v="NYSE"/>
    <x v="0"/>
    <x v="524"/>
    <n v="1.45"/>
    <x v="419"/>
    <n v="1.3"/>
    <n v="1.42"/>
    <n v="261000"/>
    <s v="Open"/>
  </r>
  <r>
    <s v="NYSE"/>
    <x v="0"/>
    <x v="525"/>
    <n v="1.44"/>
    <x v="419"/>
    <n v="1.41"/>
    <n v="1.42"/>
    <n v="125000"/>
    <s v="Open"/>
  </r>
  <r>
    <s v="NYSE"/>
    <x v="0"/>
    <x v="526"/>
    <n v="1.42"/>
    <x v="420"/>
    <n v="1.4"/>
    <n v="1.4"/>
    <n v="116800"/>
    <s v="Open"/>
  </r>
  <r>
    <s v="NYSE"/>
    <x v="0"/>
    <x v="527"/>
    <n v="1.39"/>
    <x v="421"/>
    <n v="1.34"/>
    <n v="1.36"/>
    <n v="174100"/>
    <s v="Open"/>
  </r>
  <r>
    <s v="NYSE"/>
    <x v="0"/>
    <x v="528"/>
    <n v="1.36"/>
    <x v="422"/>
    <n v="1.3"/>
    <n v="1.34"/>
    <n v="159500"/>
    <s v="Open"/>
  </r>
  <r>
    <s v="NYSE"/>
    <x v="0"/>
    <x v="529"/>
    <n v="1.37"/>
    <x v="423"/>
    <n v="1.27"/>
    <n v="1.27"/>
    <n v="198600"/>
    <s v="Open"/>
  </r>
  <r>
    <s v="NYSE"/>
    <x v="0"/>
    <x v="530"/>
    <n v="0.88"/>
    <x v="424"/>
    <n v="0.88"/>
    <n v="1.17"/>
    <n v="198500"/>
    <s v="Open"/>
  </r>
  <r>
    <s v="NYSE"/>
    <x v="0"/>
    <x v="531"/>
    <n v="1.18"/>
    <x v="425"/>
    <n v="1.18"/>
    <n v="1.21"/>
    <n v="123600"/>
    <s v="Open"/>
  </r>
  <r>
    <s v="NYSE"/>
    <x v="0"/>
    <x v="532"/>
    <n v="1.3"/>
    <x v="426"/>
    <n v="1.1599999999999999"/>
    <n v="1.2"/>
    <n v="106800"/>
    <s v="Open"/>
  </r>
  <r>
    <s v="NYSE"/>
    <x v="0"/>
    <x v="533"/>
    <n v="1.2"/>
    <x v="427"/>
    <n v="1.1399999999999999"/>
    <n v="1.1599999999999999"/>
    <n v="132500"/>
    <s v="Open"/>
  </r>
  <r>
    <s v="NYSE"/>
    <x v="0"/>
    <x v="534"/>
    <n v="1.1100000000000001"/>
    <x v="428"/>
    <n v="1.1000000000000001"/>
    <n v="1.1000000000000001"/>
    <n v="169500"/>
    <s v="Open"/>
  </r>
  <r>
    <s v="NYSE"/>
    <x v="0"/>
    <x v="535"/>
    <n v="1.1100000000000001"/>
    <x v="429"/>
    <n v="1.1000000000000001"/>
    <n v="1.1299999999999999"/>
    <n v="261700"/>
    <s v="Open"/>
  </r>
  <r>
    <s v="NYSE"/>
    <x v="0"/>
    <x v="536"/>
    <n v="1.1599999999999999"/>
    <x v="429"/>
    <n v="1.1000000000000001"/>
    <n v="1.1100000000000001"/>
    <n v="135300"/>
    <s v="Open"/>
  </r>
  <r>
    <s v="NYSE"/>
    <x v="0"/>
    <x v="537"/>
    <n v="0.95"/>
    <x v="430"/>
    <n v="0.81"/>
    <n v="1.01"/>
    <n v="283500"/>
    <s v="Open"/>
  </r>
  <r>
    <s v="NYSE"/>
    <x v="0"/>
    <x v="538"/>
    <n v="1.02"/>
    <x v="431"/>
    <n v="0.98"/>
    <n v="0.99"/>
    <n v="160900"/>
    <s v="Open"/>
  </r>
  <r>
    <s v="NYSE"/>
    <x v="0"/>
    <x v="539"/>
    <n v="1"/>
    <x v="430"/>
    <n v="0.9"/>
    <n v="1.1200000000000001"/>
    <n v="222800"/>
    <s v="Open"/>
  </r>
  <r>
    <s v="NYSE"/>
    <x v="0"/>
    <x v="540"/>
    <n v="1.1100000000000001"/>
    <x v="432"/>
    <n v="1.04"/>
    <n v="1.05"/>
    <n v="106600"/>
    <s v="Open"/>
  </r>
  <r>
    <s v="NYSE"/>
    <x v="0"/>
    <x v="541"/>
    <n v="1.06"/>
    <x v="433"/>
    <n v="1"/>
    <n v="1.03"/>
    <n v="228300"/>
    <s v="Open"/>
  </r>
  <r>
    <s v="NYSE"/>
    <x v="0"/>
    <x v="542"/>
    <n v="1.01"/>
    <x v="434"/>
    <n v="1"/>
    <n v="1.02"/>
    <n v="196200"/>
    <s v="Open"/>
  </r>
  <r>
    <s v="NYSE"/>
    <x v="0"/>
    <x v="543"/>
    <n v="1.03"/>
    <x v="435"/>
    <n v="0.95"/>
    <n v="0.95"/>
    <n v="176100"/>
    <s v="Open"/>
  </r>
  <r>
    <s v="NYSE"/>
    <x v="0"/>
    <x v="544"/>
    <n v="0.93"/>
    <x v="436"/>
    <n v="0.84"/>
    <n v="0.85"/>
    <n v="321600"/>
    <s v="Open"/>
  </r>
  <r>
    <s v="NYSE"/>
    <x v="0"/>
    <x v="545"/>
    <n v="0.88"/>
    <x v="436"/>
    <n v="0.86"/>
    <n v="0.97"/>
    <n v="113700"/>
    <s v="Open"/>
  </r>
  <r>
    <s v="NYSE"/>
    <x v="0"/>
    <x v="546"/>
    <n v="0.93"/>
    <x v="437"/>
    <n v="0.82"/>
    <n v="0.84"/>
    <n v="231700"/>
    <s v="Open"/>
  </r>
  <r>
    <s v="NYSE"/>
    <x v="0"/>
    <x v="547"/>
    <n v="0.84"/>
    <x v="438"/>
    <n v="0.8"/>
    <n v="0.89"/>
    <n v="227500"/>
    <s v="Open"/>
  </r>
  <r>
    <s v="NYSE"/>
    <x v="0"/>
    <x v="548"/>
    <n v="0.93"/>
    <x v="439"/>
    <n v="0.9"/>
    <n v="0.9"/>
    <n v="125600"/>
    <s v="Open"/>
  </r>
  <r>
    <s v="NYSE"/>
    <x v="0"/>
    <x v="549"/>
    <n v="0.93"/>
    <x v="440"/>
    <n v="0.93"/>
    <n v="1.04"/>
    <n v="107900"/>
    <s v="Open"/>
  </r>
  <r>
    <s v="NYSE"/>
    <x v="0"/>
    <x v="550"/>
    <n v="1.1000000000000001"/>
    <x v="441"/>
    <n v="0.88"/>
    <n v="0.88"/>
    <n v="174200"/>
    <s v="Closed"/>
  </r>
  <r>
    <s v="NYSE"/>
    <x v="0"/>
    <x v="551"/>
    <n v="0.96"/>
    <x v="442"/>
    <n v="0.9"/>
    <n v="1.03"/>
    <n v="134000"/>
    <s v="Open"/>
  </r>
  <r>
    <s v="NYSE"/>
    <x v="0"/>
    <x v="552"/>
    <n v="1.05"/>
    <x v="443"/>
    <n v="1"/>
    <n v="1.03"/>
    <n v="83300"/>
    <s v="Open"/>
  </r>
  <r>
    <s v="NYSE"/>
    <x v="0"/>
    <x v="553"/>
    <n v="1.08"/>
    <x v="444"/>
    <n v="1.08"/>
    <n v="1.1000000000000001"/>
    <n v="104800"/>
    <s v="Open"/>
  </r>
  <r>
    <s v="NYSE"/>
    <x v="0"/>
    <x v="554"/>
    <n v="1.1499999999999999"/>
    <x v="445"/>
    <n v="1.1499999999999999"/>
    <n v="1.37"/>
    <n v="141100"/>
    <s v="Open"/>
  </r>
  <r>
    <s v="NYSE"/>
    <x v="0"/>
    <x v="555"/>
    <n v="1.4"/>
    <x v="403"/>
    <n v="1.36"/>
    <n v="1.6"/>
    <n v="235500"/>
    <s v="Open"/>
  </r>
  <r>
    <s v="NYSE"/>
    <x v="0"/>
    <x v="556"/>
    <n v="1.63"/>
    <x v="418"/>
    <n v="1.63"/>
    <n v="1.69"/>
    <n v="326300"/>
    <s v="Open"/>
  </r>
  <r>
    <s v="NYSE"/>
    <x v="0"/>
    <x v="557"/>
    <n v="1.7"/>
    <x v="412"/>
    <n v="1.69"/>
    <n v="1.95"/>
    <n v="356500"/>
    <s v="Open"/>
  </r>
  <r>
    <s v="NYSE"/>
    <x v="0"/>
    <x v="558"/>
    <n v="2.44"/>
    <x v="364"/>
    <n v="1.92"/>
    <n v="2.13"/>
    <n v="395500"/>
    <s v="Closed"/>
  </r>
  <r>
    <s v="NYSE"/>
    <x v="0"/>
    <x v="559"/>
    <n v="2.08"/>
    <x v="446"/>
    <n v="1.92"/>
    <n v="1.93"/>
    <n v="374100"/>
    <s v="Closed"/>
  </r>
  <r>
    <s v="NYSE"/>
    <x v="0"/>
    <x v="560"/>
    <n v="2.17"/>
    <x v="447"/>
    <n v="1.84"/>
    <n v="2.0299999999999998"/>
    <n v="240300"/>
    <s v="Closed"/>
  </r>
  <r>
    <s v="NYSE"/>
    <x v="0"/>
    <x v="561"/>
    <n v="2.06"/>
    <x v="448"/>
    <n v="1.98"/>
    <n v="2.13"/>
    <n v="279300"/>
    <s v="Open"/>
  </r>
  <r>
    <s v="NYSE"/>
    <x v="0"/>
    <x v="562"/>
    <n v="2.0699999999999998"/>
    <x v="388"/>
    <n v="2"/>
    <n v="2.0699999999999998"/>
    <n v="194700"/>
    <s v="Open"/>
  </r>
  <r>
    <s v="NYSE"/>
    <x v="0"/>
    <x v="563"/>
    <n v="1.99"/>
    <x v="414"/>
    <n v="1.42"/>
    <n v="1.66"/>
    <n v="512800"/>
    <s v="Closed"/>
  </r>
  <r>
    <s v="NYSE"/>
    <x v="0"/>
    <x v="564"/>
    <n v="1.75"/>
    <x v="415"/>
    <n v="1.69"/>
    <n v="1.69"/>
    <n v="234600"/>
    <s v="Open"/>
  </r>
  <r>
    <s v="NYSE"/>
    <x v="0"/>
    <x v="565"/>
    <n v="1.65"/>
    <x v="390"/>
    <n v="1.61"/>
    <n v="1.75"/>
    <n v="220700"/>
    <s v="Open"/>
  </r>
  <r>
    <s v="NYSE"/>
    <x v="0"/>
    <x v="566"/>
    <n v="1.82"/>
    <x v="449"/>
    <n v="1.82"/>
    <n v="2.19"/>
    <n v="423400"/>
    <s v="Open"/>
  </r>
  <r>
    <s v="NYSE"/>
    <x v="0"/>
    <x v="567"/>
    <n v="2.2200000000000002"/>
    <x v="450"/>
    <n v="2.08"/>
    <n v="2.25"/>
    <n v="270400"/>
    <s v="Open"/>
  </r>
  <r>
    <s v="NYSE"/>
    <x v="0"/>
    <x v="568"/>
    <n v="2.2000000000000002"/>
    <x v="384"/>
    <n v="2.12"/>
    <n v="2.2400000000000002"/>
    <n v="104700"/>
    <s v="Open"/>
  </r>
  <r>
    <s v="NYSE"/>
    <x v="0"/>
    <x v="569"/>
    <n v="2.1800000000000002"/>
    <x v="451"/>
    <n v="2.12"/>
    <n v="2.12"/>
    <n v="149700"/>
    <s v="Open"/>
  </r>
  <r>
    <s v="NYSE"/>
    <x v="0"/>
    <x v="570"/>
    <n v="2.15"/>
    <x v="373"/>
    <n v="2.15"/>
    <n v="2.2799999999999998"/>
    <n v="103400"/>
    <s v="Open"/>
  </r>
  <r>
    <s v="NYSE"/>
    <x v="0"/>
    <x v="571"/>
    <n v="2.36"/>
    <x v="452"/>
    <n v="2.35"/>
    <n v="2.6"/>
    <n v="306800"/>
    <s v="Open"/>
  </r>
  <r>
    <s v="NYSE"/>
    <x v="0"/>
    <x v="572"/>
    <n v="2.6"/>
    <x v="453"/>
    <n v="2.56"/>
    <n v="2.82"/>
    <n v="210000"/>
    <s v="Open"/>
  </r>
  <r>
    <s v="NYSE"/>
    <x v="0"/>
    <x v="573"/>
    <n v="2.82"/>
    <x v="454"/>
    <n v="2.62"/>
    <n v="2.83"/>
    <n v="410500"/>
    <s v="Closed"/>
  </r>
  <r>
    <s v="NYSE"/>
    <x v="0"/>
    <x v="574"/>
    <n v="2.81"/>
    <x v="455"/>
    <n v="2.71"/>
    <n v="3.27"/>
    <n v="246300"/>
    <s v="Open"/>
  </r>
  <r>
    <s v="NYSE"/>
    <x v="0"/>
    <x v="575"/>
    <n v="3.33"/>
    <x v="456"/>
    <n v="3.33"/>
    <n v="3.78"/>
    <n v="516400"/>
    <s v="Open"/>
  </r>
  <r>
    <s v="NYSE"/>
    <x v="0"/>
    <x v="576"/>
    <n v="3.86"/>
    <x v="457"/>
    <n v="3.56"/>
    <n v="3.92"/>
    <n v="451900"/>
    <s v="Closed"/>
  </r>
  <r>
    <s v="NYSE"/>
    <x v="0"/>
    <x v="577"/>
    <n v="3.81"/>
    <x v="458"/>
    <n v="3.07"/>
    <n v="3.58"/>
    <n v="420300"/>
    <s v="Closed"/>
  </r>
  <r>
    <s v="NYSE"/>
    <x v="0"/>
    <x v="578"/>
    <n v="3.5"/>
    <x v="459"/>
    <n v="3.16"/>
    <n v="3.56"/>
    <n v="392000"/>
    <s v="Closed"/>
  </r>
  <r>
    <s v="NYSE"/>
    <x v="0"/>
    <x v="579"/>
    <n v="3.48"/>
    <x v="460"/>
    <n v="3.45"/>
    <n v="3.86"/>
    <n v="278300"/>
    <s v="Open"/>
  </r>
  <r>
    <s v="NYSE"/>
    <x v="0"/>
    <x v="580"/>
    <n v="3.84"/>
    <x v="457"/>
    <n v="3.66"/>
    <n v="3.99"/>
    <n v="357700"/>
    <s v="Closed"/>
  </r>
  <r>
    <s v="NYSE"/>
    <x v="0"/>
    <x v="581"/>
    <n v="4"/>
    <x v="461"/>
    <n v="3.77"/>
    <n v="4.0999999999999996"/>
    <n v="308400"/>
    <s v="Closed"/>
  </r>
  <r>
    <s v="NYSE"/>
    <x v="0"/>
    <x v="582"/>
    <n v="4.0599999999999996"/>
    <x v="350"/>
    <n v="3.74"/>
    <n v="3.76"/>
    <n v="413800"/>
    <s v="Closed"/>
  </r>
  <r>
    <s v="NYSE"/>
    <x v="0"/>
    <x v="583"/>
    <n v="3.66"/>
    <x v="462"/>
    <n v="3.45"/>
    <n v="3.5"/>
    <n v="223400"/>
    <s v="Closed"/>
  </r>
  <r>
    <s v="NYSE"/>
    <x v="0"/>
    <x v="584"/>
    <n v="3.52"/>
    <x v="463"/>
    <n v="3.52"/>
    <n v="3.98"/>
    <n v="405400"/>
    <s v="Open"/>
  </r>
  <r>
    <s v="NYSE"/>
    <x v="0"/>
    <x v="585"/>
    <n v="4.13"/>
    <x v="464"/>
    <n v="3.84"/>
    <n v="4"/>
    <n v="438300"/>
    <s v="Closed"/>
  </r>
  <r>
    <s v="NYSE"/>
    <x v="0"/>
    <x v="586"/>
    <n v="3.98"/>
    <x v="463"/>
    <n v="3.8"/>
    <n v="3.85"/>
    <n v="161900"/>
    <s v="Closed"/>
  </r>
  <r>
    <s v="NYSE"/>
    <x v="0"/>
    <x v="587"/>
    <n v="3.9"/>
    <x v="465"/>
    <n v="3.81"/>
    <n v="4.0599999999999996"/>
    <n v="368400"/>
    <s v="Open"/>
  </r>
  <r>
    <s v="NYSE"/>
    <x v="0"/>
    <x v="588"/>
    <n v="4"/>
    <x v="466"/>
    <n v="3.94"/>
    <n v="4.38"/>
    <n v="317100"/>
    <s v="Open"/>
  </r>
  <r>
    <s v="NYSE"/>
    <x v="0"/>
    <x v="589"/>
    <n v="4.5"/>
    <x v="467"/>
    <n v="4.46"/>
    <n v="4.62"/>
    <n v="507200"/>
    <s v="Open"/>
  </r>
  <r>
    <s v="NYSE"/>
    <x v="0"/>
    <x v="590"/>
    <n v="4.7"/>
    <x v="468"/>
    <n v="4.3499999999999996"/>
    <n v="4.53"/>
    <n v="381800"/>
    <s v="Closed"/>
  </r>
  <r>
    <s v="NYSE"/>
    <x v="0"/>
    <x v="591"/>
    <n v="4.62"/>
    <x v="335"/>
    <n v="4.34"/>
    <n v="4.76"/>
    <n v="533700"/>
    <s v="Closed"/>
  </r>
  <r>
    <s v="NYSE"/>
    <x v="0"/>
    <x v="592"/>
    <n v="4.6100000000000003"/>
    <x v="338"/>
    <n v="4.5"/>
    <n v="4.88"/>
    <n v="296300"/>
    <s v="Open"/>
  </r>
  <r>
    <s v="NYSE"/>
    <x v="0"/>
    <x v="593"/>
    <n v="4.9400000000000004"/>
    <x v="469"/>
    <n v="4.68"/>
    <n v="4.82"/>
    <n v="471100"/>
    <s v="Closed"/>
  </r>
  <r>
    <s v="NYSE"/>
    <x v="0"/>
    <x v="594"/>
    <n v="4.72"/>
    <x v="470"/>
    <n v="4.54"/>
    <n v="4.71"/>
    <n v="352900"/>
    <s v="Closed"/>
  </r>
  <r>
    <s v="NYSE"/>
    <x v="0"/>
    <x v="595"/>
    <n v="4.72"/>
    <x v="334"/>
    <n v="4.7"/>
    <n v="4.8600000000000003"/>
    <n v="560100"/>
    <s v="Open"/>
  </r>
  <r>
    <s v="NYSE"/>
    <x v="0"/>
    <x v="596"/>
    <n v="4.84"/>
    <x v="345"/>
    <n v="3.75"/>
    <n v="4.1500000000000004"/>
    <n v="899600"/>
    <s v="Closed"/>
  </r>
  <r>
    <s v="NYSE"/>
    <x v="0"/>
    <x v="597"/>
    <n v="4.22"/>
    <x v="346"/>
    <n v="4.22"/>
    <n v="4.74"/>
    <n v="653300"/>
    <s v="Open"/>
  </r>
  <r>
    <s v="NYSE"/>
    <x v="0"/>
    <x v="598"/>
    <n v="4.82"/>
    <x v="471"/>
    <n v="4.5"/>
    <n v="4.53"/>
    <n v="453900"/>
    <s v="Closed"/>
  </r>
  <r>
    <s v="NYSE"/>
    <x v="0"/>
    <x v="599"/>
    <n v="4.5999999999999996"/>
    <x v="471"/>
    <n v="4.3"/>
    <n v="4.33"/>
    <n v="452500"/>
    <s v="Closed"/>
  </r>
  <r>
    <s v="NYSE"/>
    <x v="0"/>
    <x v="600"/>
    <n v="4.2300000000000004"/>
    <x v="467"/>
    <n v="4.13"/>
    <n v="4.3499999999999996"/>
    <n v="485800"/>
    <s v="Open"/>
  </r>
  <r>
    <s v="NYSE"/>
    <x v="0"/>
    <x v="601"/>
    <n v="4.37"/>
    <x v="472"/>
    <n v="3.91"/>
    <n v="3.94"/>
    <n v="418300"/>
    <s v="Closed"/>
  </r>
  <r>
    <s v="NYSE"/>
    <x v="0"/>
    <x v="602"/>
    <n v="3.89"/>
    <x v="473"/>
    <n v="3.79"/>
    <n v="4.18"/>
    <n v="456200"/>
    <s v="Open"/>
  </r>
  <r>
    <s v="NYSE"/>
    <x v="0"/>
    <x v="603"/>
    <n v="4.16"/>
    <x v="474"/>
    <n v="4.16"/>
    <n v="4.2"/>
    <n v="396500"/>
    <s v="Open"/>
  </r>
  <r>
    <s v="NYSE"/>
    <x v="0"/>
    <x v="604"/>
    <n v="4.26"/>
    <x v="475"/>
    <n v="4.2300000000000004"/>
    <n v="4.5199999999999996"/>
    <n v="587500"/>
    <s v="Open"/>
  </r>
  <r>
    <s v="NYSE"/>
    <x v="0"/>
    <x v="605"/>
    <n v="4.5599999999999996"/>
    <x v="476"/>
    <n v="4.38"/>
    <n v="4.5"/>
    <n v="769900"/>
    <s v="Closed"/>
  </r>
  <r>
    <s v="NYSE"/>
    <x v="0"/>
    <x v="606"/>
    <n v="4.76"/>
    <x v="477"/>
    <n v="4.54"/>
    <n v="4.6399999999999997"/>
    <n v="431600"/>
    <s v="Closed"/>
  </r>
  <r>
    <s v="NYSE"/>
    <x v="0"/>
    <x v="607"/>
    <n v="4.6500000000000004"/>
    <x v="478"/>
    <n v="4.6100000000000003"/>
    <n v="4.66"/>
    <n v="582400"/>
    <s v="Open"/>
  </r>
  <r>
    <s v="NYSE"/>
    <x v="0"/>
    <x v="608"/>
    <n v="4.67"/>
    <x v="477"/>
    <n v="4.62"/>
    <n v="4.79"/>
    <n v="407800"/>
    <s v="Open"/>
  </r>
  <r>
    <s v="NYSE"/>
    <x v="0"/>
    <x v="609"/>
    <n v="4.8499999999999996"/>
    <x v="469"/>
    <n v="4.76"/>
    <n v="4.87"/>
    <n v="389400"/>
    <s v="Open"/>
  </r>
  <r>
    <s v="NYSE"/>
    <x v="0"/>
    <x v="610"/>
    <n v="4.91"/>
    <x v="479"/>
    <n v="4.88"/>
    <n v="5"/>
    <n v="552200"/>
    <s v="Open"/>
  </r>
  <r>
    <s v="NYSE"/>
    <x v="0"/>
    <x v="611"/>
    <n v="5"/>
    <x v="480"/>
    <n v="4.68"/>
    <n v="4.78"/>
    <n v="527500"/>
    <s v="Closed"/>
  </r>
  <r>
    <s v="NYSE"/>
    <x v="0"/>
    <x v="612"/>
    <n v="4.83"/>
    <x v="481"/>
    <n v="4.79"/>
    <n v="4.8600000000000003"/>
    <n v="537200"/>
    <s v="Open"/>
  </r>
  <r>
    <s v="NYSE"/>
    <x v="0"/>
    <x v="613"/>
    <n v="4.9000000000000004"/>
    <x v="469"/>
    <n v="4.53"/>
    <n v="4.79"/>
    <n v="681400"/>
    <s v="Closed"/>
  </r>
  <r>
    <s v="NYSE"/>
    <x v="0"/>
    <x v="614"/>
    <n v="4.82"/>
    <x v="482"/>
    <n v="4.55"/>
    <n v="4.57"/>
    <n v="518400"/>
    <s v="Closed"/>
  </r>
  <r>
    <s v="NYSE"/>
    <x v="0"/>
    <x v="615"/>
    <n v="4.51"/>
    <x v="483"/>
    <n v="4.2699999999999996"/>
    <n v="4.5"/>
    <n v="408700"/>
    <s v="Closed"/>
  </r>
  <r>
    <s v="NYSE"/>
    <x v="0"/>
    <x v="616"/>
    <n v="4.4000000000000004"/>
    <x v="484"/>
    <n v="4.2300000000000004"/>
    <n v="4.3600000000000003"/>
    <n v="488100"/>
    <s v="Closed"/>
  </r>
  <r>
    <s v="NYSE"/>
    <x v="0"/>
    <x v="617"/>
    <n v="4.43"/>
    <x v="485"/>
    <n v="3.94"/>
    <n v="3.99"/>
    <n v="352000"/>
    <s v="Closed"/>
  </r>
  <r>
    <s v="NYSE"/>
    <x v="0"/>
    <x v="618"/>
    <n v="3.98"/>
    <x v="486"/>
    <n v="3.77"/>
    <n v="3.99"/>
    <n v="544900"/>
    <s v="Closed"/>
  </r>
  <r>
    <s v="NYSE"/>
    <x v="0"/>
    <x v="619"/>
    <n v="4.01"/>
    <x v="487"/>
    <n v="3.98"/>
    <n v="4.1900000000000004"/>
    <n v="227000"/>
    <s v="Open"/>
  </r>
  <r>
    <s v="NYSE"/>
    <x v="0"/>
    <x v="620"/>
    <n v="4.3"/>
    <x v="488"/>
    <n v="4.05"/>
    <n v="4.2"/>
    <n v="434700"/>
    <s v="Closed"/>
  </r>
  <r>
    <s v="NYSE"/>
    <x v="0"/>
    <x v="621"/>
    <n v="4.13"/>
    <x v="352"/>
    <n v="3.79"/>
    <n v="3.83"/>
    <n v="305700"/>
    <s v="Closed"/>
  </r>
  <r>
    <s v="NYSE"/>
    <x v="0"/>
    <x v="622"/>
    <n v="3.86"/>
    <x v="456"/>
    <n v="3.48"/>
    <n v="3.56"/>
    <n v="370600"/>
    <s v="Closed"/>
  </r>
  <r>
    <s v="NYSE"/>
    <x v="0"/>
    <x v="623"/>
    <n v="3.63"/>
    <x v="489"/>
    <n v="3.6"/>
    <n v="3.76"/>
    <n v="300300"/>
    <s v="Open"/>
  </r>
  <r>
    <s v="NYSE"/>
    <x v="0"/>
    <x v="624"/>
    <n v="3.79"/>
    <x v="490"/>
    <n v="3.79"/>
    <n v="4.2"/>
    <n v="297900"/>
    <s v="Open"/>
  </r>
  <r>
    <s v="NYSE"/>
    <x v="0"/>
    <x v="625"/>
    <n v="4.18"/>
    <x v="491"/>
    <n v="4.16"/>
    <n v="4.43"/>
    <n v="1573000"/>
    <s v="Open"/>
  </r>
  <r>
    <s v="NYSE"/>
    <x v="0"/>
    <x v="626"/>
    <n v="4.49"/>
    <x v="492"/>
    <n v="4.3"/>
    <n v="4.4400000000000004"/>
    <n v="684200"/>
    <s v="Closed"/>
  </r>
  <r>
    <s v="NYSE"/>
    <x v="0"/>
    <x v="627"/>
    <n v="4.47"/>
    <x v="493"/>
    <n v="4.3899999999999997"/>
    <n v="4.43"/>
    <n v="291800"/>
    <s v="Open"/>
  </r>
  <r>
    <s v="NYSE"/>
    <x v="0"/>
    <x v="628"/>
    <n v="4.46"/>
    <x v="472"/>
    <n v="4.45"/>
    <n v="4.55"/>
    <n v="207600"/>
    <s v="Open"/>
  </r>
  <r>
    <s v="NYSE"/>
    <x v="0"/>
    <x v="629"/>
    <n v="4.41"/>
    <x v="494"/>
    <n v="4.09"/>
    <n v="4.13"/>
    <n v="263500"/>
    <s v="Closed"/>
  </r>
  <r>
    <s v="NYSE"/>
    <x v="0"/>
    <x v="630"/>
    <n v="4.0999999999999996"/>
    <x v="495"/>
    <n v="3.8"/>
    <n v="4.1500000000000004"/>
    <n v="244300"/>
    <s v="Closed"/>
  </r>
  <r>
    <s v="NYSE"/>
    <x v="0"/>
    <x v="631"/>
    <n v="4.1399999999999997"/>
    <x v="496"/>
    <n v="3.94"/>
    <n v="3.97"/>
    <n v="222700"/>
    <s v="Closed"/>
  </r>
  <r>
    <s v="NYSE"/>
    <x v="0"/>
    <x v="632"/>
    <n v="3.98"/>
    <x v="497"/>
    <n v="3.6"/>
    <n v="3.74"/>
    <n v="341100"/>
    <s v="Closed"/>
  </r>
  <r>
    <s v="NYSE"/>
    <x v="0"/>
    <x v="633"/>
    <n v="3.8"/>
    <x v="498"/>
    <n v="3.77"/>
    <n v="3.96"/>
    <n v="210400"/>
    <s v="Open"/>
  </r>
  <r>
    <s v="NYSE"/>
    <x v="0"/>
    <x v="634"/>
    <n v="3.91"/>
    <x v="490"/>
    <n v="3.86"/>
    <n v="4.18"/>
    <n v="283700"/>
    <s v="Open"/>
  </r>
  <r>
    <s v="NYSE"/>
    <x v="0"/>
    <x v="635"/>
    <n v="4.22"/>
    <x v="491"/>
    <n v="4.18"/>
    <n v="4.41"/>
    <n v="478800"/>
    <s v="Open"/>
  </r>
  <r>
    <s v="NYSE"/>
    <x v="0"/>
    <x v="636"/>
    <n v="4.3899999999999997"/>
    <x v="474"/>
    <n v="4.28"/>
    <n v="4.43"/>
    <n v="175900"/>
    <s v="Open"/>
  </r>
  <r>
    <s v="NYSE"/>
    <x v="0"/>
    <x v="637"/>
    <n v="4.47"/>
    <x v="339"/>
    <n v="4.4000000000000004"/>
    <n v="4.96"/>
    <n v="421800"/>
    <s v="Open"/>
  </r>
  <r>
    <s v="NYSE"/>
    <x v="0"/>
    <x v="638"/>
    <n v="4.8600000000000003"/>
    <x v="347"/>
    <n v="4.58"/>
    <n v="4.87"/>
    <n v="364500"/>
    <s v="Closed"/>
  </r>
  <r>
    <s v="NYSE"/>
    <x v="0"/>
    <x v="639"/>
    <n v="4.8899999999999997"/>
    <x v="499"/>
    <n v="4.75"/>
    <n v="5.05"/>
    <n v="439200"/>
    <s v="Open"/>
  </r>
  <r>
    <s v="NYSE"/>
    <x v="0"/>
    <x v="640"/>
    <n v="5.08"/>
    <x v="319"/>
    <n v="4.95"/>
    <n v="5.31"/>
    <n v="288400"/>
    <s v="Open"/>
  </r>
  <r>
    <s v="NYSE"/>
    <x v="0"/>
    <x v="641"/>
    <n v="5.39"/>
    <x v="500"/>
    <n v="4.93"/>
    <n v="5.23"/>
    <n v="346600"/>
    <s v="Closed"/>
  </r>
  <r>
    <s v="NYSE"/>
    <x v="0"/>
    <x v="642"/>
    <n v="5.17"/>
    <x v="500"/>
    <n v="5.09"/>
    <n v="5.28"/>
    <n v="220800"/>
    <s v="Open"/>
  </r>
  <r>
    <s v="NYSE"/>
    <x v="0"/>
    <x v="643"/>
    <n v="5.26"/>
    <x v="317"/>
    <n v="5.25"/>
    <n v="5.49"/>
    <n v="427300"/>
    <s v="Open"/>
  </r>
  <r>
    <s v="NYSE"/>
    <x v="0"/>
    <x v="644"/>
    <n v="5.44"/>
    <x v="310"/>
    <n v="5.17"/>
    <n v="5.27"/>
    <n v="342000"/>
    <s v="Closed"/>
  </r>
  <r>
    <s v="NYSE"/>
    <x v="0"/>
    <x v="645"/>
    <n v="5.28"/>
    <x v="501"/>
    <n v="5.26"/>
    <n v="5.66"/>
    <n v="292000"/>
    <s v="Open"/>
  </r>
  <r>
    <s v="NYSE"/>
    <x v="0"/>
    <x v="646"/>
    <n v="5.61"/>
    <x v="295"/>
    <n v="5.3"/>
    <n v="5.69"/>
    <n v="232100"/>
    <s v="Closed"/>
  </r>
  <r>
    <s v="NYSE"/>
    <x v="0"/>
    <x v="647"/>
    <n v="5.63"/>
    <x v="502"/>
    <n v="5.53"/>
    <n v="5.82"/>
    <n v="297700"/>
    <s v="Open"/>
  </r>
  <r>
    <s v="NYSE"/>
    <x v="0"/>
    <x v="648"/>
    <n v="5.92"/>
    <x v="503"/>
    <n v="5"/>
    <n v="5.67"/>
    <n v="413600"/>
    <s v="Closed"/>
  </r>
  <r>
    <s v="NYSE"/>
    <x v="0"/>
    <x v="649"/>
    <n v="5.65"/>
    <x v="312"/>
    <n v="5.51"/>
    <n v="5.52"/>
    <n v="240800"/>
    <s v="Open"/>
  </r>
  <r>
    <s v="NYSE"/>
    <x v="0"/>
    <x v="650"/>
    <n v="5.51"/>
    <x v="314"/>
    <n v="5.31"/>
    <n v="5.65"/>
    <n v="402400"/>
    <s v="Closed"/>
  </r>
  <r>
    <s v="NYSE"/>
    <x v="0"/>
    <x v="651"/>
    <n v="5.6"/>
    <x v="296"/>
    <n v="5.42"/>
    <n v="5.51"/>
    <n v="291300"/>
    <s v="Closed"/>
  </r>
  <r>
    <s v="NYSE"/>
    <x v="0"/>
    <x v="652"/>
    <n v="5.49"/>
    <x v="504"/>
    <n v="5.18"/>
    <n v="5.42"/>
    <n v="255600"/>
    <s v="Closed"/>
  </r>
  <r>
    <s v="NYSE"/>
    <x v="0"/>
    <x v="653"/>
    <n v="5.44"/>
    <x v="301"/>
    <n v="5.15"/>
    <n v="5.24"/>
    <n v="217700"/>
    <s v="Closed"/>
  </r>
  <r>
    <s v="NYSE"/>
    <x v="0"/>
    <x v="654"/>
    <n v="5.33"/>
    <x v="500"/>
    <n v="5.16"/>
    <n v="5.22"/>
    <n v="256600"/>
    <s v="Closed"/>
  </r>
  <r>
    <s v="NYSE"/>
    <x v="0"/>
    <x v="655"/>
    <n v="5.23"/>
    <x v="318"/>
    <n v="5.1100000000000003"/>
    <n v="5.25"/>
    <n v="278000"/>
    <s v="Open"/>
  </r>
  <r>
    <s v="NYSE"/>
    <x v="0"/>
    <x v="656"/>
    <n v="5.22"/>
    <x v="505"/>
    <n v="5.15"/>
    <n v="5.16"/>
    <n v="231200"/>
    <s v="Open"/>
  </r>
  <r>
    <s v="NYSE"/>
    <x v="0"/>
    <x v="657"/>
    <n v="5.16"/>
    <x v="318"/>
    <n v="5.16"/>
    <n v="5.23"/>
    <n v="331300"/>
    <s v="Open"/>
  </r>
  <r>
    <s v="NYSE"/>
    <x v="0"/>
    <x v="658"/>
    <n v="5.29"/>
    <x v="506"/>
    <n v="5.22"/>
    <n v="5.56"/>
    <n v="398200"/>
    <s v="Open"/>
  </r>
  <r>
    <s v="NYSE"/>
    <x v="0"/>
    <x v="659"/>
    <n v="5.57"/>
    <x v="317"/>
    <n v="5.27"/>
    <n v="5.36"/>
    <n v="181200"/>
    <s v="Closed"/>
  </r>
  <r>
    <s v="NYSE"/>
    <x v="0"/>
    <x v="660"/>
    <n v="5.2"/>
    <x v="507"/>
    <n v="5.14"/>
    <n v="5.25"/>
    <n v="143900"/>
    <s v="Open"/>
  </r>
  <r>
    <s v="NYSE"/>
    <x v="0"/>
    <x v="661"/>
    <n v="5.32"/>
    <x v="310"/>
    <n v="5.22"/>
    <n v="5.37"/>
    <n v="156900"/>
    <s v="Open"/>
  </r>
  <r>
    <s v="NYSE"/>
    <x v="0"/>
    <x v="662"/>
    <n v="5.26"/>
    <x v="310"/>
    <n v="5.25"/>
    <n v="5.4"/>
    <n v="149000"/>
    <s v="Open"/>
  </r>
  <r>
    <s v="NYSE"/>
    <x v="0"/>
    <x v="663"/>
    <n v="5.4"/>
    <x v="297"/>
    <n v="5.38"/>
    <n v="5.65"/>
    <n v="272900"/>
    <s v="Open"/>
  </r>
  <r>
    <s v="NYSE"/>
    <x v="0"/>
    <x v="664"/>
    <n v="5.66"/>
    <x v="508"/>
    <n v="5.66"/>
    <n v="5.9"/>
    <n v="314000"/>
    <s v="Open"/>
  </r>
  <r>
    <s v="NYSE"/>
    <x v="0"/>
    <x v="665"/>
    <n v="5.9"/>
    <x v="509"/>
    <n v="5.7"/>
    <n v="5.78"/>
    <n v="210900"/>
    <s v="Closed"/>
  </r>
  <r>
    <s v="NYSE"/>
    <x v="0"/>
    <x v="666"/>
    <n v="5.81"/>
    <x v="510"/>
    <n v="5.67"/>
    <n v="5.85"/>
    <n v="123900"/>
    <s v="Open"/>
  </r>
  <r>
    <s v="NYSE"/>
    <x v="0"/>
    <x v="667"/>
    <n v="5.82"/>
    <x v="502"/>
    <n v="5.74"/>
    <n v="5.96"/>
    <n v="173700"/>
    <s v="Open"/>
  </r>
  <r>
    <s v="NYSE"/>
    <x v="0"/>
    <x v="668"/>
    <n v="5.9"/>
    <x v="509"/>
    <n v="5.6"/>
    <n v="5.9"/>
    <n v="164800"/>
    <s v="Closed"/>
  </r>
  <r>
    <s v="NYSE"/>
    <x v="0"/>
    <x v="669"/>
    <n v="5.96"/>
    <x v="324"/>
    <n v="5.68"/>
    <n v="5.8"/>
    <n v="199600"/>
    <s v="Closed"/>
  </r>
  <r>
    <s v="NYSE"/>
    <x v="0"/>
    <x v="670"/>
    <n v="5.71"/>
    <x v="321"/>
    <n v="5.54"/>
    <n v="5.74"/>
    <n v="264100"/>
    <s v="Closed"/>
  </r>
  <r>
    <s v="NYSE"/>
    <x v="0"/>
    <x v="671"/>
    <n v="5.78"/>
    <x v="511"/>
    <n v="5.52"/>
    <n v="5.55"/>
    <n v="390800"/>
    <s v="Closed"/>
  </r>
  <r>
    <s v="NYSE"/>
    <x v="0"/>
    <x v="672"/>
    <n v="5.54"/>
    <x v="298"/>
    <n v="5.47"/>
    <n v="5.67"/>
    <n v="456500"/>
    <s v="Open"/>
  </r>
  <r>
    <s v="NYSE"/>
    <x v="0"/>
    <x v="673"/>
    <n v="5.69"/>
    <x v="295"/>
    <n v="5.36"/>
    <n v="5.56"/>
    <n v="116100"/>
    <s v="Closed"/>
  </r>
  <r>
    <s v="NYSE"/>
    <x v="0"/>
    <x v="674"/>
    <n v="5.51"/>
    <x v="313"/>
    <n v="5.43"/>
    <n v="5.6"/>
    <n v="158700"/>
    <s v="Open"/>
  </r>
  <r>
    <s v="NYSE"/>
    <x v="0"/>
    <x v="675"/>
    <n v="5.69"/>
    <x v="506"/>
    <n v="5.33"/>
    <n v="5.34"/>
    <n v="289800"/>
    <s v="Closed"/>
  </r>
  <r>
    <s v="NYSE"/>
    <x v="0"/>
    <x v="676"/>
    <n v="5.35"/>
    <x v="508"/>
    <n v="5.27"/>
    <n v="5.74"/>
    <n v="247200"/>
    <s v="Open"/>
  </r>
  <r>
    <s v="NYSE"/>
    <x v="0"/>
    <x v="677"/>
    <n v="5.71"/>
    <x v="295"/>
    <n v="5.51"/>
    <n v="5.68"/>
    <n v="311900"/>
    <s v="Closed"/>
  </r>
  <r>
    <s v="NYSE"/>
    <x v="0"/>
    <x v="678"/>
    <n v="5.71"/>
    <x v="298"/>
    <n v="5.56"/>
    <n v="5.63"/>
    <n v="148200"/>
    <s v="Open"/>
  </r>
  <r>
    <s v="NYSE"/>
    <x v="0"/>
    <x v="679"/>
    <n v="5.55"/>
    <x v="512"/>
    <n v="5.53"/>
    <n v="5.67"/>
    <n v="103100"/>
    <s v="Open"/>
  </r>
  <r>
    <s v="NYSE"/>
    <x v="0"/>
    <x v="680"/>
    <n v="5.62"/>
    <x v="513"/>
    <n v="5.57"/>
    <n v="5.79"/>
    <n v="305000"/>
    <s v="Open"/>
  </r>
  <r>
    <s v="NYSE"/>
    <x v="0"/>
    <x v="681"/>
    <n v="5.8"/>
    <x v="325"/>
    <n v="5.66"/>
    <n v="5.8"/>
    <n v="240100"/>
    <s v="Open"/>
  </r>
  <r>
    <s v="NYSE"/>
    <x v="0"/>
    <x v="682"/>
    <n v="5.77"/>
    <x v="514"/>
    <n v="5.75"/>
    <n v="5.89"/>
    <n v="195700"/>
    <s v="Open"/>
  </r>
  <r>
    <s v="NYSE"/>
    <x v="0"/>
    <x v="683"/>
    <n v="5.93"/>
    <x v="515"/>
    <n v="5.74"/>
    <n v="5.91"/>
    <n v="318600"/>
    <s v="Closed"/>
  </r>
  <r>
    <s v="NYSE"/>
    <x v="0"/>
    <x v="684"/>
    <n v="5.8"/>
    <x v="509"/>
    <n v="5.7"/>
    <n v="5.83"/>
    <n v="186900"/>
    <s v="Open"/>
  </r>
  <r>
    <s v="NYSE"/>
    <x v="0"/>
    <x v="685"/>
    <n v="5.91"/>
    <x v="516"/>
    <n v="5.91"/>
    <n v="6.12"/>
    <n v="238400"/>
    <s v="Open"/>
  </r>
  <r>
    <s v="NYSE"/>
    <x v="0"/>
    <x v="686"/>
    <n v="6.15"/>
    <x v="517"/>
    <n v="5.81"/>
    <n v="5.81"/>
    <n v="230300"/>
    <s v="Closed"/>
  </r>
  <r>
    <s v="NYSE"/>
    <x v="0"/>
    <x v="687"/>
    <n v="5.8"/>
    <x v="327"/>
    <n v="5.41"/>
    <n v="5.5"/>
    <n v="285300"/>
    <s v="Closed"/>
  </r>
  <r>
    <s v="NYSE"/>
    <x v="0"/>
    <x v="688"/>
    <n v="5.49"/>
    <x v="330"/>
    <n v="5.12"/>
    <n v="5.17"/>
    <n v="399000"/>
    <s v="Closed"/>
  </r>
  <r>
    <s v="NYSE"/>
    <x v="0"/>
    <x v="689"/>
    <n v="5.2"/>
    <x v="518"/>
    <n v="5.12"/>
    <n v="5.55"/>
    <n v="277400"/>
    <s v="Open"/>
  </r>
  <r>
    <s v="NYSE"/>
    <x v="0"/>
    <x v="690"/>
    <n v="5.54"/>
    <x v="519"/>
    <n v="5.38"/>
    <n v="5.42"/>
    <n v="248300"/>
    <s v="Closed"/>
  </r>
  <r>
    <s v="NYSE"/>
    <x v="0"/>
    <x v="691"/>
    <n v="5.44"/>
    <x v="317"/>
    <n v="5.21"/>
    <n v="5.6"/>
    <n v="330800"/>
    <s v="Closed"/>
  </r>
  <r>
    <s v="NYSE"/>
    <x v="0"/>
    <x v="692"/>
    <n v="5.56"/>
    <x v="512"/>
    <n v="5.36"/>
    <n v="5.5"/>
    <n v="351800"/>
    <s v="Closed"/>
  </r>
  <r>
    <s v="NYSE"/>
    <x v="0"/>
    <x v="693"/>
    <n v="5.4"/>
    <x v="299"/>
    <n v="5.3"/>
    <n v="5.51"/>
    <n v="279200"/>
    <s v="Open"/>
  </r>
  <r>
    <s v="NYSE"/>
    <x v="0"/>
    <x v="694"/>
    <n v="5.57"/>
    <x v="515"/>
    <n v="5.51"/>
    <n v="5.81"/>
    <n v="444300"/>
    <s v="Open"/>
  </r>
  <r>
    <s v="NYSE"/>
    <x v="0"/>
    <x v="695"/>
    <n v="5.88"/>
    <x v="324"/>
    <n v="5.81"/>
    <n v="5.96"/>
    <n v="276800"/>
    <s v="Open"/>
  </r>
  <r>
    <s v="NYSE"/>
    <x v="0"/>
    <x v="696"/>
    <n v="5.91"/>
    <x v="324"/>
    <n v="5.69"/>
    <n v="5.96"/>
    <n v="314300"/>
    <s v="Closed"/>
  </r>
  <r>
    <s v="NYSE"/>
    <x v="0"/>
    <x v="697"/>
    <n v="6.01"/>
    <x v="520"/>
    <n v="5.97"/>
    <n v="6"/>
    <n v="301300"/>
    <s v="Open"/>
  </r>
  <r>
    <s v="NYSE"/>
    <x v="0"/>
    <x v="698"/>
    <n v="5.98"/>
    <x v="521"/>
    <n v="5.8"/>
    <n v="6.11"/>
    <n v="186800"/>
    <s v="Closed"/>
  </r>
  <r>
    <s v="NYSE"/>
    <x v="0"/>
    <x v="699"/>
    <n v="6.1"/>
    <x v="522"/>
    <n v="6.08"/>
    <n v="6.16"/>
    <n v="181500"/>
    <s v="Open"/>
  </r>
  <r>
    <s v="NYSE"/>
    <x v="0"/>
    <x v="700"/>
    <n v="6.15"/>
    <x v="523"/>
    <n v="5.73"/>
    <n v="5.98"/>
    <n v="356900"/>
    <s v="Closed"/>
  </r>
  <r>
    <s v="NYSE"/>
    <x v="0"/>
    <x v="701"/>
    <n v="6.1"/>
    <x v="524"/>
    <n v="6.05"/>
    <n v="6.17"/>
    <n v="247700"/>
    <s v="Open"/>
  </r>
  <r>
    <s v="NYSE"/>
    <x v="0"/>
    <x v="702"/>
    <n v="6.07"/>
    <x v="523"/>
    <n v="6.02"/>
    <n v="6.02"/>
    <n v="229000"/>
    <s v="Open"/>
  </r>
  <r>
    <s v="NYSE"/>
    <x v="0"/>
    <x v="703"/>
    <n v="5.98"/>
    <x v="525"/>
    <n v="5.6"/>
    <n v="5.69"/>
    <n v="489500"/>
    <s v="Closed"/>
  </r>
  <r>
    <s v="NYSE"/>
    <x v="0"/>
    <x v="704"/>
    <n v="5.77"/>
    <x v="525"/>
    <n v="5.62"/>
    <n v="5.75"/>
    <n v="365000"/>
    <s v="Open"/>
  </r>
  <r>
    <s v="NYSE"/>
    <x v="0"/>
    <x v="705"/>
    <n v="5.75"/>
    <x v="321"/>
    <n v="5.24"/>
    <n v="5.3"/>
    <n v="508700"/>
    <s v="Closed"/>
  </r>
  <r>
    <s v="NYSE"/>
    <x v="0"/>
    <x v="706"/>
    <n v="5.3"/>
    <x v="294"/>
    <n v="5.25"/>
    <n v="5.26"/>
    <n v="434800"/>
    <s v="Open"/>
  </r>
  <r>
    <s v="NYSE"/>
    <x v="0"/>
    <x v="707"/>
    <n v="5.26"/>
    <x v="526"/>
    <n v="5.17"/>
    <n v="5.33"/>
    <n v="199200"/>
    <s v="Open"/>
  </r>
  <r>
    <s v="NYSE"/>
    <x v="0"/>
    <x v="708"/>
    <n v="5.34"/>
    <x v="301"/>
    <n v="5.05"/>
    <n v="5.07"/>
    <n v="266500"/>
    <s v="Closed"/>
  </r>
  <r>
    <s v="NYSE"/>
    <x v="0"/>
    <x v="709"/>
    <n v="5.13"/>
    <x v="319"/>
    <n v="4.95"/>
    <n v="5.05"/>
    <n v="353600"/>
    <s v="Closed"/>
  </r>
  <r>
    <s v="NYSE"/>
    <x v="0"/>
    <x v="710"/>
    <n v="5.0599999999999996"/>
    <x v="527"/>
    <n v="4.82"/>
    <n v="4.9000000000000004"/>
    <n v="267900"/>
    <s v="Closed"/>
  </r>
  <r>
    <s v="NYSE"/>
    <x v="0"/>
    <x v="711"/>
    <n v="4.91"/>
    <x v="528"/>
    <n v="4.7699999999999996"/>
    <n v="5.0199999999999996"/>
    <n v="439400"/>
    <s v="Open"/>
  </r>
  <r>
    <s v="NYSE"/>
    <x v="0"/>
    <x v="712"/>
    <n v="5.18"/>
    <x v="330"/>
    <n v="5.01"/>
    <n v="5.07"/>
    <n v="457900"/>
    <s v="Closed"/>
  </r>
  <r>
    <s v="NYSE"/>
    <x v="0"/>
    <x v="713"/>
    <n v="5.0199999999999996"/>
    <x v="479"/>
    <n v="4.5599999999999996"/>
    <n v="4.9400000000000004"/>
    <n v="436000"/>
    <s v="Closed"/>
  </r>
  <r>
    <s v="NYSE"/>
    <x v="0"/>
    <x v="714"/>
    <n v="5.01"/>
    <x v="529"/>
    <n v="5.01"/>
    <n v="5.27"/>
    <n v="583900"/>
    <s v="Open"/>
  </r>
  <r>
    <s v="NYSE"/>
    <x v="0"/>
    <x v="715"/>
    <n v="5.22"/>
    <x v="530"/>
    <n v="5.17"/>
    <n v="5.53"/>
    <n v="453600"/>
    <s v="Open"/>
  </r>
  <r>
    <s v="NYSE"/>
    <x v="0"/>
    <x v="716"/>
    <n v="5.58"/>
    <x v="317"/>
    <n v="5.46"/>
    <n v="5.55"/>
    <n v="481400"/>
    <s v="Open"/>
  </r>
  <r>
    <s v="NYSE"/>
    <x v="0"/>
    <x v="717"/>
    <n v="5.64"/>
    <x v="509"/>
    <n v="5.58"/>
    <n v="5.83"/>
    <n v="432600"/>
    <s v="Open"/>
  </r>
  <r>
    <s v="NYSE"/>
    <x v="0"/>
    <x v="718"/>
    <n v="5.76"/>
    <x v="531"/>
    <n v="5.62"/>
    <n v="5.66"/>
    <n v="253700"/>
    <s v="Open"/>
  </r>
  <r>
    <s v="NYSE"/>
    <x v="0"/>
    <x v="719"/>
    <n v="5.71"/>
    <x v="501"/>
    <n v="5.66"/>
    <n v="5.73"/>
    <n v="192600"/>
    <s v="Open"/>
  </r>
  <r>
    <s v="NYSE"/>
    <x v="0"/>
    <x v="720"/>
    <n v="5.71"/>
    <x v="525"/>
    <n v="5.64"/>
    <n v="5.89"/>
    <n v="326800"/>
    <s v="Open"/>
  </r>
  <r>
    <s v="NYSE"/>
    <x v="0"/>
    <x v="721"/>
    <n v="5.99"/>
    <x v="532"/>
    <n v="5.93"/>
    <n v="6.2"/>
    <n v="353500"/>
    <s v="Open"/>
  </r>
  <r>
    <s v="NYSE"/>
    <x v="0"/>
    <x v="722"/>
    <n v="6.21"/>
    <x v="522"/>
    <n v="5.77"/>
    <n v="5.88"/>
    <n v="519600"/>
    <s v="Closed"/>
  </r>
  <r>
    <s v="NYSE"/>
    <x v="0"/>
    <x v="723"/>
    <n v="5.93"/>
    <x v="533"/>
    <n v="5.7"/>
    <n v="5.96"/>
    <n v="453100"/>
    <s v="Closed"/>
  </r>
  <r>
    <s v="NYSE"/>
    <x v="0"/>
    <x v="724"/>
    <n v="6.04"/>
    <x v="534"/>
    <n v="5.91"/>
    <n v="6.09"/>
    <n v="358500"/>
    <s v="Open"/>
  </r>
  <r>
    <s v="NYSE"/>
    <x v="0"/>
    <x v="725"/>
    <n v="6.1"/>
    <x v="535"/>
    <n v="5.99"/>
    <n v="6.15"/>
    <n v="396000"/>
    <s v="Open"/>
  </r>
  <r>
    <s v="NYSE"/>
    <x v="0"/>
    <x v="726"/>
    <n v="6.18"/>
    <x v="536"/>
    <n v="6.15"/>
    <n v="6.28"/>
    <n v="312200"/>
    <s v="Open"/>
  </r>
  <r>
    <s v="NYSE"/>
    <x v="0"/>
    <x v="727"/>
    <n v="6.25"/>
    <x v="537"/>
    <n v="6.13"/>
    <n v="6.25"/>
    <n v="405600"/>
    <s v="Open"/>
  </r>
  <r>
    <s v="NYSE"/>
    <x v="0"/>
    <x v="728"/>
    <n v="6.17"/>
    <x v="538"/>
    <n v="6.15"/>
    <n v="6.24"/>
    <n v="199000"/>
    <s v="Open"/>
  </r>
  <r>
    <s v="NYSE"/>
    <x v="0"/>
    <x v="729"/>
    <n v="6.37"/>
    <x v="539"/>
    <n v="6.26"/>
    <n v="6.61"/>
    <n v="371100"/>
    <s v="Open"/>
  </r>
  <r>
    <s v="NYSE"/>
    <x v="0"/>
    <x v="730"/>
    <n v="6.56"/>
    <x v="290"/>
    <n v="6.37"/>
    <n v="6.48"/>
    <n v="401300"/>
    <s v="Closed"/>
  </r>
  <r>
    <s v="NYSE"/>
    <x v="0"/>
    <x v="731"/>
    <n v="6.54"/>
    <x v="540"/>
    <n v="6.27"/>
    <n v="6.38"/>
    <n v="486000"/>
    <s v="Closed"/>
  </r>
  <r>
    <s v="NYSE"/>
    <x v="0"/>
    <x v="732"/>
    <n v="6.12"/>
    <x v="541"/>
    <n v="6.09"/>
    <n v="6.21"/>
    <n v="175200"/>
    <s v="Open"/>
  </r>
  <r>
    <s v="NYSE"/>
    <x v="0"/>
    <x v="733"/>
    <n v="6.15"/>
    <x v="538"/>
    <n v="5.76"/>
    <n v="6.26"/>
    <n v="569300"/>
    <s v="Closed"/>
  </r>
  <r>
    <s v="NYSE"/>
    <x v="0"/>
    <x v="734"/>
    <n v="6.32"/>
    <x v="542"/>
    <n v="5.9"/>
    <n v="6.01"/>
    <n v="994600"/>
    <s v="Closed"/>
  </r>
  <r>
    <s v="NYSE"/>
    <x v="0"/>
    <x v="735"/>
    <n v="6.04"/>
    <x v="543"/>
    <n v="5.99"/>
    <n v="6.02"/>
    <n v="705000"/>
    <s v="Open"/>
  </r>
  <r>
    <s v="NYSE"/>
    <x v="0"/>
    <x v="736"/>
    <n v="6.07"/>
    <x v="544"/>
    <n v="5.92"/>
    <n v="5.97"/>
    <n v="1026800"/>
    <s v="Open"/>
  </r>
  <r>
    <s v="NYSE"/>
    <x v="0"/>
    <x v="737"/>
    <n v="6.11"/>
    <x v="511"/>
    <n v="6.11"/>
    <n v="6.22"/>
    <n v="1026300"/>
    <s v="Open"/>
  </r>
  <r>
    <s v="NYSE"/>
    <x v="0"/>
    <x v="738"/>
    <n v="6.18"/>
    <x v="536"/>
    <n v="6.18"/>
    <n v="6.29"/>
    <n v="717000"/>
    <s v="Open"/>
  </r>
  <r>
    <s v="NYSE"/>
    <x v="0"/>
    <x v="739"/>
    <n v="6.3"/>
    <x v="545"/>
    <n v="6.1"/>
    <n v="6.19"/>
    <n v="823500"/>
    <s v="Closed"/>
  </r>
  <r>
    <s v="NYSE"/>
    <x v="0"/>
    <x v="740"/>
    <n v="6.22"/>
    <x v="522"/>
    <n v="6.07"/>
    <n v="6.18"/>
    <n v="338400"/>
    <s v="Open"/>
  </r>
  <r>
    <s v="NYSE"/>
    <x v="0"/>
    <x v="741"/>
    <n v="6.17"/>
    <x v="544"/>
    <n v="5.99"/>
    <n v="6.02"/>
    <n v="334100"/>
    <s v="Closed"/>
  </r>
  <r>
    <s v="NYSE"/>
    <x v="0"/>
    <x v="742"/>
    <n v="6.08"/>
    <x v="544"/>
    <n v="6.08"/>
    <n v="6.19"/>
    <n v="282800"/>
    <s v="Open"/>
  </r>
  <r>
    <s v="NYSE"/>
    <x v="0"/>
    <x v="743"/>
    <n v="6.3"/>
    <x v="545"/>
    <n v="6.02"/>
    <n v="6.09"/>
    <n v="538900"/>
    <s v="Closed"/>
  </r>
  <r>
    <s v="NYSE"/>
    <x v="0"/>
    <x v="744"/>
    <n v="6.09"/>
    <x v="546"/>
    <n v="5.99"/>
    <n v="5.99"/>
    <n v="753300"/>
    <s v="Open"/>
  </r>
  <r>
    <s v="NYSE"/>
    <x v="0"/>
    <x v="745"/>
    <n v="6.08"/>
    <x v="547"/>
    <n v="5.98"/>
    <n v="5.99"/>
    <n v="282900"/>
    <s v="Open"/>
  </r>
  <r>
    <s v="NYSE"/>
    <x v="0"/>
    <x v="746"/>
    <n v="5.96"/>
    <x v="548"/>
    <n v="5.76"/>
    <n v="5.83"/>
    <n v="506300"/>
    <s v="Closed"/>
  </r>
  <r>
    <s v="NYSE"/>
    <x v="0"/>
    <x v="747"/>
    <n v="5.85"/>
    <x v="548"/>
    <n v="5.85"/>
    <n v="5.88"/>
    <n v="484200"/>
    <s v="Open"/>
  </r>
  <r>
    <s v="NYSE"/>
    <x v="0"/>
    <x v="748"/>
    <n v="6"/>
    <x v="326"/>
    <n v="5.9"/>
    <n v="5.99"/>
    <n v="257700"/>
    <s v="Open"/>
  </r>
  <r>
    <s v="NYSE"/>
    <x v="0"/>
    <x v="749"/>
    <n v="5.99"/>
    <x v="323"/>
    <n v="5.84"/>
    <n v="5.92"/>
    <n v="307500"/>
    <s v="Open"/>
  </r>
  <r>
    <s v="NYSE"/>
    <x v="0"/>
    <x v="750"/>
    <n v="5.91"/>
    <x v="548"/>
    <n v="5.84"/>
    <n v="5.87"/>
    <n v="212000"/>
    <s v="Open"/>
  </r>
  <r>
    <s v="NYSE"/>
    <x v="0"/>
    <x v="751"/>
    <n v="5.92"/>
    <x v="509"/>
    <n v="5.81"/>
    <n v="5.84"/>
    <n v="111900"/>
    <s v="Open"/>
  </r>
  <r>
    <s v="NYSE"/>
    <x v="0"/>
    <x v="752"/>
    <n v="5.81"/>
    <x v="510"/>
    <n v="5.63"/>
    <n v="5.67"/>
    <n v="326600"/>
    <s v="Closed"/>
  </r>
  <r>
    <s v="NYSE"/>
    <x v="0"/>
    <x v="753"/>
    <n v="5.67"/>
    <x v="298"/>
    <n v="5.66"/>
    <n v="5.67"/>
    <n v="115100"/>
    <s v="Open"/>
  </r>
  <r>
    <s v="NYSE"/>
    <x v="0"/>
    <x v="754"/>
    <n v="5.65"/>
    <x v="512"/>
    <n v="5.5"/>
    <n v="5.57"/>
    <n v="226400"/>
    <s v="Open"/>
  </r>
  <r>
    <s v="NYSE"/>
    <x v="0"/>
    <x v="755"/>
    <n v="5.57"/>
    <x v="329"/>
    <n v="5.54"/>
    <n v="5.56"/>
    <n v="418600"/>
    <s v="Open"/>
  </r>
  <r>
    <s v="NYSE"/>
    <x v="0"/>
    <x v="756"/>
    <n v="5.65"/>
    <x v="315"/>
    <n v="5.49"/>
    <n v="5.55"/>
    <n v="335500"/>
    <s v="Closed"/>
  </r>
  <r>
    <s v="NYSE"/>
    <x v="0"/>
    <x v="757"/>
    <n v="5.55"/>
    <x v="549"/>
    <n v="5.51"/>
    <n v="5.55"/>
    <n v="267000"/>
    <s v="Open"/>
  </r>
  <r>
    <s v="NYSE"/>
    <x v="0"/>
    <x v="758"/>
    <n v="5.56"/>
    <x v="297"/>
    <n v="5.44"/>
    <n v="5.49"/>
    <n v="208900"/>
    <s v="Open"/>
  </r>
  <r>
    <s v="NYSE"/>
    <x v="0"/>
    <x v="759"/>
    <n v="5.47"/>
    <x v="518"/>
    <n v="5.4"/>
    <n v="5.62"/>
    <n v="228900"/>
    <s v="Open"/>
  </r>
  <r>
    <s v="NYSE"/>
    <x v="0"/>
    <x v="760"/>
    <n v="5.61"/>
    <x v="314"/>
    <n v="5.52"/>
    <n v="5.59"/>
    <n v="144200"/>
    <s v="Open"/>
  </r>
  <r>
    <s v="NYSE"/>
    <x v="0"/>
    <x v="761"/>
    <n v="5.64"/>
    <x v="296"/>
    <n v="5.49"/>
    <n v="5.55"/>
    <n v="178900"/>
    <s v="Open"/>
  </r>
  <r>
    <s v="NYSE"/>
    <x v="0"/>
    <x v="762"/>
    <n v="5.47"/>
    <x v="504"/>
    <n v="5.41"/>
    <n v="5.46"/>
    <n v="233100"/>
    <s v="Open"/>
  </r>
  <r>
    <s v="NYSE"/>
    <x v="0"/>
    <x v="763"/>
    <n v="5.5"/>
    <x v="550"/>
    <n v="5.41"/>
    <n v="5.45"/>
    <n v="176400"/>
    <s v="Open"/>
  </r>
  <r>
    <s v="NYSE"/>
    <x v="0"/>
    <x v="764"/>
    <n v="5.41"/>
    <x v="550"/>
    <n v="5.39"/>
    <n v="5.41"/>
    <n v="272200"/>
    <s v="Open"/>
  </r>
  <r>
    <s v="NYSE"/>
    <x v="0"/>
    <x v="765"/>
    <n v="5.48"/>
    <x v="299"/>
    <n v="5.33"/>
    <n v="5.54"/>
    <n v="435500"/>
    <s v="Open"/>
  </r>
  <r>
    <s v="NYSE"/>
    <x v="0"/>
    <x v="766"/>
    <n v="5.54"/>
    <x v="297"/>
    <n v="5.54"/>
    <n v="5.69"/>
    <n v="368000"/>
    <s v="Open"/>
  </r>
  <r>
    <s v="NYSE"/>
    <x v="0"/>
    <x v="767"/>
    <n v="5.65"/>
    <x v="297"/>
    <n v="5.53"/>
    <n v="5.66"/>
    <n v="244600"/>
    <s v="Open"/>
  </r>
  <r>
    <s v="NYSE"/>
    <x v="0"/>
    <x v="768"/>
    <n v="5.67"/>
    <x v="298"/>
    <n v="5.37"/>
    <n v="5.51"/>
    <n v="264300"/>
    <s v="Closed"/>
  </r>
  <r>
    <s v="NYSE"/>
    <x v="0"/>
    <x v="769"/>
    <n v="5.52"/>
    <x v="551"/>
    <n v="5.31"/>
    <n v="5.37"/>
    <n v="260800"/>
    <s v="Closed"/>
  </r>
  <r>
    <s v="NYSE"/>
    <x v="0"/>
    <x v="770"/>
    <n v="5.42"/>
    <x v="301"/>
    <n v="5.2"/>
    <n v="5.22"/>
    <n v="257300"/>
    <s v="Closed"/>
  </r>
  <r>
    <s v="NYSE"/>
    <x v="0"/>
    <x v="771"/>
    <n v="5.18"/>
    <x v="552"/>
    <n v="4.8099999999999996"/>
    <n v="4.84"/>
    <n v="554800"/>
    <s v="Closed"/>
  </r>
  <r>
    <s v="NYSE"/>
    <x v="0"/>
    <x v="772"/>
    <n v="4.82"/>
    <x v="527"/>
    <n v="4.79"/>
    <n v="5.09"/>
    <n v="243500"/>
    <s v="Open"/>
  </r>
  <r>
    <s v="NYSE"/>
    <x v="0"/>
    <x v="773"/>
    <n v="5.12"/>
    <x v="303"/>
    <n v="4.8099999999999996"/>
    <n v="4.9800000000000004"/>
    <n v="283100"/>
    <s v="Closed"/>
  </r>
  <r>
    <s v="NYSE"/>
    <x v="0"/>
    <x v="774"/>
    <n v="4.97"/>
    <x v="333"/>
    <n v="4.76"/>
    <n v="4.83"/>
    <n v="222900"/>
    <s v="Closed"/>
  </r>
  <r>
    <s v="NYSE"/>
    <x v="0"/>
    <x v="775"/>
    <n v="4.84"/>
    <x v="338"/>
    <n v="4.68"/>
    <n v="4.75"/>
    <n v="194800"/>
    <s v="Closed"/>
  </r>
  <r>
    <s v="NYSE"/>
    <x v="0"/>
    <x v="776"/>
    <n v="4.74"/>
    <x v="339"/>
    <n v="4.62"/>
    <n v="4.66"/>
    <n v="222700"/>
    <s v="Open"/>
  </r>
  <r>
    <s v="NYSE"/>
    <x v="0"/>
    <x v="777"/>
    <n v="4.6500000000000004"/>
    <x v="553"/>
    <n v="4.5"/>
    <n v="4.55"/>
    <n v="182100"/>
    <s v="Open"/>
  </r>
  <r>
    <s v="NYSE"/>
    <x v="0"/>
    <x v="778"/>
    <n v="4.55"/>
    <x v="553"/>
    <n v="4.3899999999999997"/>
    <n v="4.42"/>
    <n v="233800"/>
    <s v="Closed"/>
  </r>
  <r>
    <s v="NYSE"/>
    <x v="0"/>
    <x v="779"/>
    <n v="4.42"/>
    <x v="484"/>
    <n v="4.22"/>
    <n v="4.41"/>
    <n v="194300"/>
    <s v="Closed"/>
  </r>
  <r>
    <s v="NYSE"/>
    <x v="0"/>
    <x v="780"/>
    <n v="4.42"/>
    <x v="554"/>
    <n v="4.21"/>
    <n v="4.24"/>
    <n v="205500"/>
    <s v="Closed"/>
  </r>
  <r>
    <s v="NYSE"/>
    <x v="1"/>
    <x v="780"/>
    <n v="14.79"/>
    <x v="555"/>
    <n v="14.62"/>
    <n v="14.65"/>
    <n v="173700"/>
    <s v="Closed"/>
  </r>
  <r>
    <s v="NYSE"/>
    <x v="1"/>
    <x v="779"/>
    <n v="14.8"/>
    <x v="0"/>
    <n v="14.69"/>
    <n v="14.79"/>
    <n v="102000"/>
    <s v="Open"/>
  </r>
  <r>
    <s v="NYSE"/>
    <x v="1"/>
    <x v="778"/>
    <n v="14.77"/>
    <x v="555"/>
    <n v="14.74"/>
    <n v="14.84"/>
    <n v="149700"/>
    <s v="Open"/>
  </r>
  <r>
    <s v="NYSE"/>
    <x v="1"/>
    <x v="777"/>
    <n v="14.67"/>
    <x v="556"/>
    <n v="14.65"/>
    <n v="14.74"/>
    <n v="90400"/>
    <s v="Open"/>
  </r>
  <r>
    <s v="NYSE"/>
    <x v="1"/>
    <x v="776"/>
    <n v="14.66"/>
    <x v="557"/>
    <n v="14.54"/>
    <n v="14.7"/>
    <n v="156800"/>
    <s v="Open"/>
  </r>
  <r>
    <s v="NYSE"/>
    <x v="1"/>
    <x v="775"/>
    <n v="14.54"/>
    <x v="1"/>
    <n v="14.54"/>
    <n v="14.67"/>
    <n v="166100"/>
    <s v="Open"/>
  </r>
  <r>
    <s v="NYSE"/>
    <x v="1"/>
    <x v="774"/>
    <n v="14.47"/>
    <x v="558"/>
    <n v="14.41"/>
    <n v="14.54"/>
    <n v="136300"/>
    <s v="Open"/>
  </r>
  <r>
    <s v="NYSE"/>
    <x v="1"/>
    <x v="773"/>
    <n v="14.25"/>
    <x v="559"/>
    <n v="14.2"/>
    <n v="14.43"/>
    <n v="188600"/>
    <s v="Open"/>
  </r>
  <r>
    <s v="NYSE"/>
    <x v="1"/>
    <x v="772"/>
    <n v="14.66"/>
    <x v="42"/>
    <n v="14.2"/>
    <n v="14.27"/>
    <n v="254400"/>
    <s v="Closed"/>
  </r>
  <r>
    <s v="NYSE"/>
    <x v="1"/>
    <x v="771"/>
    <n v="14.65"/>
    <x v="0"/>
    <n v="14.57"/>
    <n v="14.61"/>
    <n v="402900"/>
    <s v="Open"/>
  </r>
  <r>
    <s v="NYSE"/>
    <x v="1"/>
    <x v="770"/>
    <n v="14.24"/>
    <x v="560"/>
    <n v="14.24"/>
    <n v="14.62"/>
    <n v="291400"/>
    <s v="Open"/>
  </r>
  <r>
    <s v="NYSE"/>
    <x v="1"/>
    <x v="769"/>
    <n v="14.15"/>
    <x v="561"/>
    <n v="14.06"/>
    <n v="14.19"/>
    <n v="174200"/>
    <s v="Open"/>
  </r>
  <r>
    <s v="NYSE"/>
    <x v="1"/>
    <x v="768"/>
    <n v="14.28"/>
    <x v="562"/>
    <n v="14.11"/>
    <n v="14.14"/>
    <n v="211600"/>
    <s v="Closed"/>
  </r>
  <r>
    <s v="NYSE"/>
    <x v="1"/>
    <x v="767"/>
    <n v="14.25"/>
    <x v="563"/>
    <n v="14.17"/>
    <n v="14.24"/>
    <n v="213800"/>
    <s v="Open"/>
  </r>
  <r>
    <s v="NYSE"/>
    <x v="1"/>
    <x v="766"/>
    <n v="14.28"/>
    <x v="564"/>
    <n v="14.11"/>
    <n v="14.25"/>
    <n v="147900"/>
    <s v="Closed"/>
  </r>
  <r>
    <s v="NYSE"/>
    <x v="1"/>
    <x v="765"/>
    <n v="14.34"/>
    <x v="3"/>
    <n v="14.12"/>
    <n v="14.29"/>
    <n v="222300"/>
    <s v="Closed"/>
  </r>
  <r>
    <s v="NYSE"/>
    <x v="1"/>
    <x v="764"/>
    <n v="14.34"/>
    <x v="565"/>
    <n v="14.2"/>
    <n v="14.3"/>
    <n v="138800"/>
    <s v="Open"/>
  </r>
  <r>
    <s v="NYSE"/>
    <x v="1"/>
    <x v="763"/>
    <n v="14.43"/>
    <x v="566"/>
    <n v="14.25"/>
    <n v="14.34"/>
    <n v="139200"/>
    <s v="Closed"/>
  </r>
  <r>
    <s v="NYSE"/>
    <x v="1"/>
    <x v="762"/>
    <n v="14.25"/>
    <x v="558"/>
    <n v="14.25"/>
    <n v="14.34"/>
    <n v="202600"/>
    <s v="Open"/>
  </r>
  <r>
    <s v="NYSE"/>
    <x v="1"/>
    <x v="761"/>
    <n v="14.1"/>
    <x v="7"/>
    <n v="13.84"/>
    <n v="14.26"/>
    <n v="282400"/>
    <s v="Closed"/>
  </r>
  <r>
    <s v="NYSE"/>
    <x v="1"/>
    <x v="760"/>
    <n v="14.26"/>
    <x v="559"/>
    <n v="14.15"/>
    <n v="14.16"/>
    <n v="147900"/>
    <s v="Open"/>
  </r>
  <r>
    <s v="NYSE"/>
    <x v="1"/>
    <x v="759"/>
    <n v="14.34"/>
    <x v="567"/>
    <n v="14.12"/>
    <n v="14.25"/>
    <n v="139000"/>
    <s v="Closed"/>
  </r>
  <r>
    <s v="NYSE"/>
    <x v="1"/>
    <x v="758"/>
    <n v="14.08"/>
    <x v="126"/>
    <n v="13.93"/>
    <n v="14.24"/>
    <n v="211600"/>
    <s v="Open"/>
  </r>
  <r>
    <s v="NYSE"/>
    <x v="1"/>
    <x v="757"/>
    <n v="14.18"/>
    <x v="126"/>
    <n v="13.87"/>
    <n v="14.1"/>
    <n v="382700"/>
    <s v="Closed"/>
  </r>
  <r>
    <s v="NYSE"/>
    <x v="1"/>
    <x v="756"/>
    <n v="14.18"/>
    <x v="564"/>
    <n v="14.17"/>
    <n v="14.27"/>
    <n v="46200"/>
    <s v="Open"/>
  </r>
  <r>
    <s v="NYSE"/>
    <x v="1"/>
    <x v="755"/>
    <n v="14.38"/>
    <x v="559"/>
    <n v="14.07"/>
    <n v="14.28"/>
    <n v="189100"/>
    <s v="Closed"/>
  </r>
  <r>
    <s v="NYSE"/>
    <x v="1"/>
    <x v="754"/>
    <n v="14.6"/>
    <x v="26"/>
    <n v="14.19"/>
    <n v="14.31"/>
    <n v="243400"/>
    <s v="Closed"/>
  </r>
  <r>
    <s v="NYSE"/>
    <x v="1"/>
    <x v="753"/>
    <n v="14.52"/>
    <x v="42"/>
    <n v="14.44"/>
    <n v="14.56"/>
    <n v="147000"/>
    <s v="Open"/>
  </r>
  <r>
    <s v="NYSE"/>
    <x v="1"/>
    <x v="752"/>
    <n v="14.7"/>
    <x v="568"/>
    <n v="14.43"/>
    <n v="14.5"/>
    <n v="135800"/>
    <s v="Closed"/>
  </r>
  <r>
    <s v="NYSE"/>
    <x v="1"/>
    <x v="751"/>
    <n v="14.7"/>
    <x v="29"/>
    <n v="14.52"/>
    <n v="14.7"/>
    <n v="133900"/>
    <s v="Closed"/>
  </r>
  <r>
    <s v="NYSE"/>
    <x v="1"/>
    <x v="750"/>
    <n v="14.77"/>
    <x v="556"/>
    <n v="14.53"/>
    <n v="14.69"/>
    <n v="221700"/>
    <s v="Closed"/>
  </r>
  <r>
    <s v="NYSE"/>
    <x v="1"/>
    <x v="749"/>
    <n v="14.72"/>
    <x v="29"/>
    <n v="14.41"/>
    <n v="14.73"/>
    <n v="271600"/>
    <s v="Closed"/>
  </r>
  <r>
    <s v="NYSE"/>
    <x v="1"/>
    <x v="748"/>
    <n v="14.69"/>
    <x v="569"/>
    <n v="14.62"/>
    <n v="14.72"/>
    <n v="234600"/>
    <s v="Open"/>
  </r>
  <r>
    <s v="NYSE"/>
    <x v="1"/>
    <x v="747"/>
    <n v="14.6"/>
    <x v="557"/>
    <n v="14.54"/>
    <n v="14.69"/>
    <n v="359200"/>
    <s v="Open"/>
  </r>
  <r>
    <s v="NYSE"/>
    <x v="1"/>
    <x v="746"/>
    <n v="14.92"/>
    <x v="570"/>
    <n v="14.51"/>
    <n v="14.62"/>
    <n v="363700"/>
    <s v="Closed"/>
  </r>
  <r>
    <s v="NYSE"/>
    <x v="1"/>
    <x v="745"/>
    <n v="14.68"/>
    <x v="570"/>
    <n v="14.61"/>
    <n v="14.92"/>
    <n v="323300"/>
    <s v="Open"/>
  </r>
  <r>
    <s v="NYSE"/>
    <x v="1"/>
    <x v="744"/>
    <n v="14.97"/>
    <x v="571"/>
    <n v="14.7"/>
    <n v="14.78"/>
    <n v="631400"/>
    <s v="Closed"/>
  </r>
  <r>
    <s v="NYSE"/>
    <x v="1"/>
    <x v="743"/>
    <n v="15"/>
    <x v="572"/>
    <n v="14.8"/>
    <n v="15"/>
    <n v="196600"/>
    <s v="Closed"/>
  </r>
  <r>
    <s v="NYSE"/>
    <x v="1"/>
    <x v="742"/>
    <n v="14.64"/>
    <x v="573"/>
    <n v="14.55"/>
    <n v="14.9"/>
    <n v="220500"/>
    <s v="Open"/>
  </r>
  <r>
    <s v="NYSE"/>
    <x v="1"/>
    <x v="741"/>
    <n v="14.45"/>
    <x v="560"/>
    <n v="14.37"/>
    <n v="14.61"/>
    <n v="268400"/>
    <s v="Open"/>
  </r>
  <r>
    <s v="NYSE"/>
    <x v="1"/>
    <x v="740"/>
    <n v="15.02"/>
    <x v="574"/>
    <n v="14.52"/>
    <n v="14.59"/>
    <n v="421400"/>
    <s v="Closed"/>
  </r>
  <r>
    <s v="NYSE"/>
    <x v="1"/>
    <x v="739"/>
    <n v="15.03"/>
    <x v="575"/>
    <n v="14.74"/>
    <n v="14.99"/>
    <n v="188800"/>
    <s v="Closed"/>
  </r>
  <r>
    <s v="NYSE"/>
    <x v="1"/>
    <x v="738"/>
    <n v="15"/>
    <x v="56"/>
    <n v="14.63"/>
    <n v="14.95"/>
    <n v="257900"/>
    <s v="Closed"/>
  </r>
  <r>
    <s v="NYSE"/>
    <x v="1"/>
    <x v="737"/>
    <n v="15.1"/>
    <x v="576"/>
    <n v="14.93"/>
    <n v="14.95"/>
    <n v="158800"/>
    <s v="Closed"/>
  </r>
  <r>
    <s v="NYSE"/>
    <x v="1"/>
    <x v="736"/>
    <n v="15.33"/>
    <x v="577"/>
    <n v="15.01"/>
    <n v="15.1"/>
    <n v="286600"/>
    <s v="Closed"/>
  </r>
  <r>
    <s v="NYSE"/>
    <x v="1"/>
    <x v="735"/>
    <n v="15.15"/>
    <x v="578"/>
    <n v="15"/>
    <n v="15.33"/>
    <n v="274600"/>
    <s v="Open"/>
  </r>
  <r>
    <s v="NYSE"/>
    <x v="1"/>
    <x v="734"/>
    <n v="15.09"/>
    <x v="579"/>
    <n v="15.03"/>
    <n v="15.14"/>
    <n v="250100"/>
    <s v="Open"/>
  </r>
  <r>
    <s v="NYSE"/>
    <x v="1"/>
    <x v="733"/>
    <n v="15.05"/>
    <x v="580"/>
    <n v="15.03"/>
    <n v="15.09"/>
    <n v="496900"/>
    <s v="Open"/>
  </r>
  <r>
    <s v="NYSE"/>
    <x v="1"/>
    <x v="732"/>
    <n v="15.15"/>
    <x v="576"/>
    <n v="15.01"/>
    <n v="15.17"/>
    <n v="276700"/>
    <s v="Open"/>
  </r>
  <r>
    <s v="NYSE"/>
    <x v="1"/>
    <x v="731"/>
    <n v="15.12"/>
    <x v="581"/>
    <n v="15.06"/>
    <n v="15.1"/>
    <n v="395300"/>
    <s v="Open"/>
  </r>
  <r>
    <s v="NYSE"/>
    <x v="1"/>
    <x v="730"/>
    <n v="15.04"/>
    <x v="582"/>
    <n v="14.98"/>
    <n v="15.2"/>
    <n v="272000"/>
    <s v="Open"/>
  </r>
  <r>
    <s v="NYSE"/>
    <x v="1"/>
    <x v="729"/>
    <n v="14.93"/>
    <x v="583"/>
    <n v="14.93"/>
    <n v="15"/>
    <n v="168000"/>
    <s v="Open"/>
  </r>
  <r>
    <s v="NYSE"/>
    <x v="1"/>
    <x v="728"/>
    <n v="15.13"/>
    <x v="584"/>
    <n v="14.97"/>
    <n v="15.08"/>
    <n v="243900"/>
    <s v="Closed"/>
  </r>
  <r>
    <s v="NYSE"/>
    <x v="1"/>
    <x v="727"/>
    <n v="14.9"/>
    <x v="585"/>
    <n v="14.9"/>
    <n v="15.12"/>
    <n v="465100"/>
    <s v="Open"/>
  </r>
  <r>
    <s v="NYSE"/>
    <x v="1"/>
    <x v="726"/>
    <n v="14.6"/>
    <x v="586"/>
    <n v="14.6"/>
    <n v="14.85"/>
    <n v="444700"/>
    <s v="Open"/>
  </r>
  <r>
    <s v="NYSE"/>
    <x v="1"/>
    <x v="725"/>
    <n v="14.59"/>
    <x v="568"/>
    <n v="14.2"/>
    <n v="14.52"/>
    <n v="181000"/>
    <s v="Closed"/>
  </r>
  <r>
    <s v="NYSE"/>
    <x v="1"/>
    <x v="724"/>
    <n v="14.75"/>
    <x v="587"/>
    <n v="14.49"/>
    <n v="14.59"/>
    <n v="139500"/>
    <s v="Closed"/>
  </r>
  <r>
    <s v="NYSE"/>
    <x v="1"/>
    <x v="723"/>
    <n v="14.35"/>
    <x v="588"/>
    <n v="14.35"/>
    <n v="14.76"/>
    <n v="215900"/>
    <s v="Open"/>
  </r>
  <r>
    <s v="NYSE"/>
    <x v="1"/>
    <x v="722"/>
    <n v="14.8"/>
    <x v="587"/>
    <n v="14.36"/>
    <n v="14.6"/>
    <n v="199600"/>
    <s v="Closed"/>
  </r>
  <r>
    <s v="NYSE"/>
    <x v="1"/>
    <x v="721"/>
    <n v="14.73"/>
    <x v="39"/>
    <n v="14.67"/>
    <n v="14.86"/>
    <n v="264800"/>
    <s v="Open"/>
  </r>
  <r>
    <s v="NYSE"/>
    <x v="1"/>
    <x v="720"/>
    <n v="14.13"/>
    <x v="568"/>
    <n v="14.13"/>
    <n v="14.67"/>
    <n v="229600"/>
    <s v="Open"/>
  </r>
  <r>
    <s v="NYSE"/>
    <x v="1"/>
    <x v="719"/>
    <n v="13.92"/>
    <x v="562"/>
    <n v="13.85"/>
    <n v="14.22"/>
    <n v="187700"/>
    <s v="Open"/>
  </r>
  <r>
    <s v="NYSE"/>
    <x v="1"/>
    <x v="718"/>
    <n v="14.37"/>
    <x v="589"/>
    <n v="13.95"/>
    <n v="13.99"/>
    <n v="240300"/>
    <s v="Closed"/>
  </r>
  <r>
    <s v="NYSE"/>
    <x v="1"/>
    <x v="717"/>
    <n v="14.56"/>
    <x v="590"/>
    <n v="14.39"/>
    <n v="14.42"/>
    <n v="304900"/>
    <s v="Closed"/>
  </r>
  <r>
    <s v="NYSE"/>
    <x v="1"/>
    <x v="716"/>
    <n v="14.42"/>
    <x v="27"/>
    <n v="14.12"/>
    <n v="14.61"/>
    <n v="652800"/>
    <s v="Closed"/>
  </r>
  <r>
    <s v="NYSE"/>
    <x v="1"/>
    <x v="715"/>
    <n v="14.83"/>
    <x v="39"/>
    <n v="13.96"/>
    <n v="14.42"/>
    <n v="1167900"/>
    <s v="Closed"/>
  </r>
  <r>
    <s v="NYSE"/>
    <x v="1"/>
    <x v="714"/>
    <n v="14.81"/>
    <x v="586"/>
    <n v="14.75"/>
    <n v="14.88"/>
    <n v="304700"/>
    <s v="Open"/>
  </r>
  <r>
    <s v="NYSE"/>
    <x v="1"/>
    <x v="713"/>
    <n v="14.73"/>
    <x v="591"/>
    <n v="14.69"/>
    <n v="14.77"/>
    <n v="597800"/>
    <s v="Open"/>
  </r>
  <r>
    <s v="NYSE"/>
    <x v="1"/>
    <x v="712"/>
    <n v="14.7"/>
    <x v="569"/>
    <n v="14.54"/>
    <n v="14.67"/>
    <n v="213000"/>
    <s v="Closed"/>
  </r>
  <r>
    <s v="NYSE"/>
    <x v="1"/>
    <x v="711"/>
    <n v="14.72"/>
    <x v="572"/>
    <n v="14.72"/>
    <n v="14.8"/>
    <n v="459900"/>
    <s v="Open"/>
  </r>
  <r>
    <s v="NYSE"/>
    <x v="1"/>
    <x v="710"/>
    <n v="14.64"/>
    <x v="125"/>
    <n v="14.46"/>
    <n v="14.69"/>
    <n v="770400"/>
    <s v="Closed"/>
  </r>
  <r>
    <s v="NYSE"/>
    <x v="1"/>
    <x v="709"/>
    <n v="14.6"/>
    <x v="592"/>
    <n v="14.2"/>
    <n v="14.64"/>
    <n v="383400"/>
    <s v="Closed"/>
  </r>
  <r>
    <s v="NYSE"/>
    <x v="1"/>
    <x v="708"/>
    <n v="14.8"/>
    <x v="37"/>
    <n v="14.52"/>
    <n v="14.7"/>
    <n v="703300"/>
    <s v="Closed"/>
  </r>
  <r>
    <s v="NYSE"/>
    <x v="1"/>
    <x v="707"/>
    <n v="14.98"/>
    <x v="593"/>
    <n v="14.8"/>
    <n v="14.9"/>
    <n v="617400"/>
    <s v="Closed"/>
  </r>
  <r>
    <s v="NYSE"/>
    <x v="1"/>
    <x v="706"/>
    <n v="14.95"/>
    <x v="593"/>
    <n v="14.82"/>
    <n v="14.93"/>
    <n v="158900"/>
    <s v="Open"/>
  </r>
  <r>
    <s v="NYSE"/>
    <x v="1"/>
    <x v="705"/>
    <n v="14.75"/>
    <x v="593"/>
    <n v="14.72"/>
    <n v="15"/>
    <n v="195800"/>
    <s v="Open"/>
  </r>
  <r>
    <s v="NYSE"/>
    <x v="1"/>
    <x v="704"/>
    <n v="14.78"/>
    <x v="591"/>
    <n v="14.71"/>
    <n v="14.75"/>
    <n v="493100"/>
    <s v="Open"/>
  </r>
  <r>
    <s v="NYSE"/>
    <x v="1"/>
    <x v="703"/>
    <n v="14.85"/>
    <x v="37"/>
    <n v="14.68"/>
    <n v="14.7"/>
    <n v="332000"/>
    <s v="Closed"/>
  </r>
  <r>
    <s v="NYSE"/>
    <x v="1"/>
    <x v="702"/>
    <n v="14.96"/>
    <x v="594"/>
    <n v="14.9"/>
    <n v="14.95"/>
    <n v="173600"/>
    <s v="Open"/>
  </r>
  <r>
    <s v="NYSE"/>
    <x v="1"/>
    <x v="701"/>
    <n v="15.03"/>
    <x v="581"/>
    <n v="14.85"/>
    <n v="14.93"/>
    <n v="176100"/>
    <s v="Closed"/>
  </r>
  <r>
    <s v="NYSE"/>
    <x v="1"/>
    <x v="700"/>
    <n v="15.33"/>
    <x v="595"/>
    <n v="14.98"/>
    <n v="15.1"/>
    <n v="243900"/>
    <s v="Closed"/>
  </r>
  <r>
    <s v="NYSE"/>
    <x v="1"/>
    <x v="699"/>
    <n v="15.48"/>
    <x v="596"/>
    <n v="15.44"/>
    <n v="15.47"/>
    <n v="139100"/>
    <s v="Open"/>
  </r>
  <r>
    <s v="NYSE"/>
    <x v="1"/>
    <x v="698"/>
    <n v="15.69"/>
    <x v="597"/>
    <n v="15.4"/>
    <n v="15.42"/>
    <n v="153900"/>
    <s v="Closed"/>
  </r>
  <r>
    <s v="NYSE"/>
    <x v="1"/>
    <x v="697"/>
    <n v="15.7"/>
    <x v="598"/>
    <n v="15.38"/>
    <n v="15.54"/>
    <n v="188700"/>
    <s v="Closed"/>
  </r>
  <r>
    <s v="NYSE"/>
    <x v="1"/>
    <x v="696"/>
    <n v="15.3"/>
    <x v="599"/>
    <n v="15.3"/>
    <n v="15.55"/>
    <n v="379800"/>
    <s v="Open"/>
  </r>
  <r>
    <s v="NYSE"/>
    <x v="1"/>
    <x v="695"/>
    <n v="15.09"/>
    <x v="579"/>
    <n v="14.88"/>
    <n v="15.21"/>
    <n v="221400"/>
    <s v="Closed"/>
  </r>
  <r>
    <s v="NYSE"/>
    <x v="1"/>
    <x v="694"/>
    <n v="14.97"/>
    <x v="594"/>
    <n v="14.85"/>
    <n v="15.04"/>
    <n v="202400"/>
    <s v="Open"/>
  </r>
  <r>
    <s v="NYSE"/>
    <x v="1"/>
    <x v="693"/>
    <n v="15.05"/>
    <x v="600"/>
    <n v="14.98"/>
    <n v="15.02"/>
    <n v="167500"/>
    <s v="Open"/>
  </r>
  <r>
    <s v="NYSE"/>
    <x v="1"/>
    <x v="692"/>
    <n v="14.89"/>
    <x v="601"/>
    <n v="14.89"/>
    <n v="15.05"/>
    <n v="205400"/>
    <s v="Open"/>
  </r>
  <r>
    <s v="NYSE"/>
    <x v="1"/>
    <x v="691"/>
    <n v="15.03"/>
    <x v="576"/>
    <n v="14.9"/>
    <n v="14.9"/>
    <n v="161700"/>
    <s v="Open"/>
  </r>
  <r>
    <s v="NYSE"/>
    <x v="1"/>
    <x v="690"/>
    <n v="14.8"/>
    <x v="602"/>
    <n v="14.76"/>
    <n v="14.96"/>
    <n v="121700"/>
    <s v="Open"/>
  </r>
  <r>
    <s v="NYSE"/>
    <x v="1"/>
    <x v="689"/>
    <n v="14.9"/>
    <x v="573"/>
    <n v="14.55"/>
    <n v="14.84"/>
    <n v="197800"/>
    <s v="Closed"/>
  </r>
  <r>
    <s v="NYSE"/>
    <x v="1"/>
    <x v="688"/>
    <n v="15.32"/>
    <x v="584"/>
    <n v="14.8"/>
    <n v="14.97"/>
    <n v="152800"/>
    <s v="Closed"/>
  </r>
  <r>
    <s v="NYSE"/>
    <x v="1"/>
    <x v="687"/>
    <n v="14.8"/>
    <x v="585"/>
    <n v="14.71"/>
    <n v="15.24"/>
    <n v="615400"/>
    <s v="Open"/>
  </r>
  <r>
    <s v="NYSE"/>
    <x v="1"/>
    <x v="686"/>
    <n v="14.5"/>
    <x v="588"/>
    <n v="14.5"/>
    <n v="14.7"/>
    <n v="188200"/>
    <s v="Open"/>
  </r>
  <r>
    <s v="NYSE"/>
    <x v="1"/>
    <x v="685"/>
    <n v="14.25"/>
    <x v="603"/>
    <n v="14.22"/>
    <n v="14.3"/>
    <n v="261700"/>
    <s v="Open"/>
  </r>
  <r>
    <s v="NYSE"/>
    <x v="1"/>
    <x v="684"/>
    <n v="13.92"/>
    <x v="563"/>
    <n v="13.92"/>
    <n v="14.1"/>
    <n v="317800"/>
    <s v="Open"/>
  </r>
  <r>
    <s v="NYSE"/>
    <x v="1"/>
    <x v="683"/>
    <n v="13.9"/>
    <x v="17"/>
    <n v="13.7"/>
    <n v="13.82"/>
    <n v="301200"/>
    <s v="Closed"/>
  </r>
  <r>
    <s v="NYSE"/>
    <x v="1"/>
    <x v="682"/>
    <n v="13.53"/>
    <x v="10"/>
    <n v="13.37"/>
    <n v="13.96"/>
    <n v="295800"/>
    <s v="Closed"/>
  </r>
  <r>
    <s v="NYSE"/>
    <x v="1"/>
    <x v="681"/>
    <n v="13.65"/>
    <x v="604"/>
    <n v="13.48"/>
    <n v="13.63"/>
    <n v="314600"/>
    <s v="Closed"/>
  </r>
  <r>
    <s v="NYSE"/>
    <x v="1"/>
    <x v="680"/>
    <n v="13.88"/>
    <x v="605"/>
    <n v="13.5"/>
    <n v="13.55"/>
    <n v="361700"/>
    <s v="Closed"/>
  </r>
  <r>
    <s v="NYSE"/>
    <x v="1"/>
    <x v="679"/>
    <n v="13.49"/>
    <x v="606"/>
    <n v="13.31"/>
    <n v="13.87"/>
    <n v="361300"/>
    <s v="Closed"/>
  </r>
  <r>
    <s v="NYSE"/>
    <x v="1"/>
    <x v="678"/>
    <n v="14"/>
    <x v="589"/>
    <n v="13.31"/>
    <n v="13.49"/>
    <n v="470000"/>
    <s v="Closed"/>
  </r>
  <r>
    <s v="NYSE"/>
    <x v="1"/>
    <x v="677"/>
    <n v="13.06"/>
    <x v="607"/>
    <n v="13.02"/>
    <n v="13.75"/>
    <n v="474200"/>
    <s v="Open"/>
  </r>
  <r>
    <s v="NYSE"/>
    <x v="1"/>
    <x v="676"/>
    <n v="13.25"/>
    <x v="608"/>
    <n v="13.06"/>
    <n v="13.16"/>
    <n v="407400"/>
    <s v="Closed"/>
  </r>
  <r>
    <s v="NYSE"/>
    <x v="1"/>
    <x v="675"/>
    <n v="13.3"/>
    <x v="609"/>
    <n v="13.01"/>
    <n v="13.15"/>
    <n v="655600"/>
    <s v="Closed"/>
  </r>
  <r>
    <s v="NYSE"/>
    <x v="1"/>
    <x v="674"/>
    <n v="13.22"/>
    <x v="610"/>
    <n v="13"/>
    <n v="13.32"/>
    <n v="697200"/>
    <s v="Closed"/>
  </r>
  <r>
    <s v="NYSE"/>
    <x v="1"/>
    <x v="673"/>
    <n v="13.31"/>
    <x v="133"/>
    <n v="12.97"/>
    <n v="13.19"/>
    <n v="1233500"/>
    <s v="Closed"/>
  </r>
  <r>
    <s v="NYSE"/>
    <x v="1"/>
    <x v="672"/>
    <n v="15.91"/>
    <x v="59"/>
    <n v="13.14"/>
    <n v="13.31"/>
    <n v="2391400"/>
    <s v="Closed"/>
  </r>
  <r>
    <s v="NYSE"/>
    <x v="1"/>
    <x v="671"/>
    <n v="18"/>
    <x v="611"/>
    <n v="17.5"/>
    <n v="17.899999999999999"/>
    <n v="731400"/>
    <s v="Closed"/>
  </r>
  <r>
    <s v="NYSE"/>
    <x v="1"/>
    <x v="670"/>
    <n v="17.5"/>
    <x v="612"/>
    <n v="17.37"/>
    <n v="18"/>
    <n v="682900"/>
    <s v="Open"/>
  </r>
  <r>
    <s v="NYSE"/>
    <x v="1"/>
    <x v="669"/>
    <n v="17.12"/>
    <x v="116"/>
    <n v="17"/>
    <n v="17.59"/>
    <n v="316100"/>
    <s v="Open"/>
  </r>
  <r>
    <s v="NYSE"/>
    <x v="1"/>
    <x v="668"/>
    <n v="16.850000000000001"/>
    <x v="85"/>
    <n v="16.54"/>
    <n v="16.93"/>
    <n v="352000"/>
    <s v="Closed"/>
  </r>
  <r>
    <s v="NYSE"/>
    <x v="1"/>
    <x v="667"/>
    <n v="17.48"/>
    <x v="613"/>
    <n v="16.8"/>
    <n v="16.850000000000001"/>
    <n v="241400"/>
    <s v="Closed"/>
  </r>
  <r>
    <s v="NYSE"/>
    <x v="1"/>
    <x v="666"/>
    <n v="16.73"/>
    <x v="614"/>
    <n v="16.7"/>
    <n v="17.420000000000002"/>
    <n v="321500"/>
    <s v="Open"/>
  </r>
  <r>
    <s v="NYSE"/>
    <x v="1"/>
    <x v="665"/>
    <n v="16.71"/>
    <x v="615"/>
    <n v="16.399999999999999"/>
    <n v="16.7"/>
    <n v="146800"/>
    <s v="Closed"/>
  </r>
  <r>
    <s v="NYSE"/>
    <x v="1"/>
    <x v="664"/>
    <n v="16.39"/>
    <x v="616"/>
    <n v="16.39"/>
    <n v="16.559999999999999"/>
    <n v="253800"/>
    <s v="Open"/>
  </r>
  <r>
    <s v="NYSE"/>
    <x v="1"/>
    <x v="663"/>
    <n v="16.149999999999999"/>
    <x v="617"/>
    <n v="16.02"/>
    <n v="16.47"/>
    <n v="330100"/>
    <s v="Open"/>
  </r>
  <r>
    <s v="NYSE"/>
    <x v="1"/>
    <x v="662"/>
    <n v="16.25"/>
    <x v="618"/>
    <n v="16"/>
    <n v="16.2"/>
    <n v="288900"/>
    <s v="Closed"/>
  </r>
  <r>
    <s v="NYSE"/>
    <x v="1"/>
    <x v="661"/>
    <n v="17.05"/>
    <x v="619"/>
    <n v="16.440000000000001"/>
    <n v="16.45"/>
    <n v="197900"/>
    <s v="Closed"/>
  </r>
  <r>
    <s v="NYSE"/>
    <x v="1"/>
    <x v="660"/>
    <n v="16.88"/>
    <x v="68"/>
    <n v="16.510000000000002"/>
    <n v="17.079999999999998"/>
    <n v="338900"/>
    <s v="Closed"/>
  </r>
  <r>
    <s v="NYSE"/>
    <x v="1"/>
    <x v="659"/>
    <n v="16.100000000000001"/>
    <x v="620"/>
    <n v="16"/>
    <n v="16.98"/>
    <n v="380300"/>
    <s v="Open"/>
  </r>
  <r>
    <s v="NYSE"/>
    <x v="1"/>
    <x v="658"/>
    <n v="17.05"/>
    <x v="69"/>
    <n v="16.89"/>
    <n v="16.98"/>
    <n v="164600"/>
    <s v="Closed"/>
  </r>
  <r>
    <s v="NYSE"/>
    <x v="1"/>
    <x v="657"/>
    <n v="17.329999999999998"/>
    <x v="71"/>
    <n v="16.96"/>
    <n v="17.149999999999999"/>
    <n v="177900"/>
    <s v="Closed"/>
  </r>
  <r>
    <s v="NYSE"/>
    <x v="1"/>
    <x v="656"/>
    <n v="17.45"/>
    <x v="70"/>
    <n v="17.059999999999999"/>
    <n v="17.3"/>
    <n v="182200"/>
    <s v="Closed"/>
  </r>
  <r>
    <s v="NYSE"/>
    <x v="1"/>
    <x v="655"/>
    <n v="17.579999999999998"/>
    <x v="621"/>
    <n v="17.399999999999999"/>
    <n v="17.55"/>
    <n v="141100"/>
    <s v="Closed"/>
  </r>
  <r>
    <s v="NYSE"/>
    <x v="1"/>
    <x v="654"/>
    <n v="17.55"/>
    <x v="621"/>
    <n v="17.34"/>
    <n v="17.54"/>
    <n v="298400"/>
    <s v="Closed"/>
  </r>
  <r>
    <s v="NYSE"/>
    <x v="1"/>
    <x v="653"/>
    <n v="17.16"/>
    <x v="622"/>
    <n v="17.11"/>
    <n v="17.48"/>
    <n v="530400"/>
    <s v="Open"/>
  </r>
  <r>
    <s v="NYSE"/>
    <x v="1"/>
    <x v="652"/>
    <n v="17.04"/>
    <x v="69"/>
    <n v="16.75"/>
    <n v="17.010000000000002"/>
    <n v="201800"/>
    <s v="Closed"/>
  </r>
  <r>
    <s v="NYSE"/>
    <x v="1"/>
    <x v="651"/>
    <n v="17.02"/>
    <x v="623"/>
    <n v="17"/>
    <n v="17"/>
    <n v="197700"/>
    <s v="Open"/>
  </r>
  <r>
    <s v="NYSE"/>
    <x v="1"/>
    <x v="650"/>
    <n v="16.420000000000002"/>
    <x v="624"/>
    <n v="16.3"/>
    <n v="17.010000000000002"/>
    <n v="217000"/>
    <s v="Open"/>
  </r>
  <r>
    <s v="NYSE"/>
    <x v="1"/>
    <x v="649"/>
    <n v="16.25"/>
    <x v="625"/>
    <n v="16.23"/>
    <n v="16.32"/>
    <n v="110800"/>
    <s v="Open"/>
  </r>
  <r>
    <s v="NYSE"/>
    <x v="1"/>
    <x v="648"/>
    <n v="16.13"/>
    <x v="626"/>
    <n v="15.98"/>
    <n v="16.309999999999999"/>
    <n v="186800"/>
    <s v="Open"/>
  </r>
  <r>
    <s v="NYSE"/>
    <x v="1"/>
    <x v="647"/>
    <n v="15.8"/>
    <x v="627"/>
    <n v="15.6"/>
    <n v="16.23"/>
    <n v="332200"/>
    <s v="Closed"/>
  </r>
  <r>
    <s v="NYSE"/>
    <x v="1"/>
    <x v="646"/>
    <n v="15.19"/>
    <x v="628"/>
    <n v="15.07"/>
    <n v="15.25"/>
    <n v="117500"/>
    <s v="Open"/>
  </r>
  <r>
    <s v="NYSE"/>
    <x v="1"/>
    <x v="645"/>
    <n v="15.44"/>
    <x v="629"/>
    <n v="15.06"/>
    <n v="15.24"/>
    <n v="194900"/>
    <s v="Closed"/>
  </r>
  <r>
    <s v="NYSE"/>
    <x v="1"/>
    <x v="644"/>
    <n v="15.42"/>
    <x v="630"/>
    <n v="15.38"/>
    <n v="15.45"/>
    <n v="1055100"/>
    <s v="Open"/>
  </r>
  <r>
    <s v="NYSE"/>
    <x v="1"/>
    <x v="643"/>
    <n v="15.35"/>
    <x v="631"/>
    <n v="15.25"/>
    <n v="15.42"/>
    <n v="243400"/>
    <s v="Open"/>
  </r>
  <r>
    <s v="NYSE"/>
    <x v="1"/>
    <x v="642"/>
    <n v="15.13"/>
    <x v="632"/>
    <n v="14.88"/>
    <n v="15.15"/>
    <n v="169500"/>
    <s v="Closed"/>
  </r>
  <r>
    <s v="NYSE"/>
    <x v="1"/>
    <x v="641"/>
    <n v="14.88"/>
    <x v="633"/>
    <n v="14.88"/>
    <n v="15.16"/>
    <n v="240000"/>
    <s v="Open"/>
  </r>
  <r>
    <s v="NYSE"/>
    <x v="1"/>
    <x v="640"/>
    <n v="15.23"/>
    <x v="581"/>
    <n v="15"/>
    <n v="15.02"/>
    <n v="153800"/>
    <s v="Closed"/>
  </r>
  <r>
    <s v="NYSE"/>
    <x v="1"/>
    <x v="639"/>
    <n v="15.15"/>
    <x v="634"/>
    <n v="14.9"/>
    <n v="15.3"/>
    <n v="283200"/>
    <s v="Closed"/>
  </r>
  <r>
    <s v="NYSE"/>
    <x v="1"/>
    <x v="638"/>
    <n v="15"/>
    <x v="635"/>
    <n v="14.67"/>
    <n v="15.09"/>
    <n v="263000"/>
    <s v="Closed"/>
  </r>
  <r>
    <s v="NYSE"/>
    <x v="1"/>
    <x v="637"/>
    <n v="15.23"/>
    <x v="636"/>
    <n v="14.87"/>
    <n v="15.01"/>
    <n v="279700"/>
    <s v="Closed"/>
  </r>
  <r>
    <s v="NYSE"/>
    <x v="1"/>
    <x v="636"/>
    <n v="14.85"/>
    <x v="637"/>
    <n v="14.53"/>
    <n v="15.1"/>
    <n v="152700"/>
    <s v="Closed"/>
  </r>
  <r>
    <s v="NYSE"/>
    <x v="1"/>
    <x v="635"/>
    <n v="15.12"/>
    <x v="54"/>
    <n v="14.77"/>
    <n v="14.84"/>
    <n v="208000"/>
    <s v="Closed"/>
  </r>
  <r>
    <s v="NYSE"/>
    <x v="1"/>
    <x v="634"/>
    <n v="15.65"/>
    <x v="50"/>
    <n v="15.13"/>
    <n v="15.25"/>
    <n v="148000"/>
    <s v="Closed"/>
  </r>
  <r>
    <s v="NYSE"/>
    <x v="1"/>
    <x v="633"/>
    <n v="15.24"/>
    <x v="638"/>
    <n v="15.04"/>
    <n v="15.5"/>
    <n v="125100"/>
    <s v="Closed"/>
  </r>
  <r>
    <s v="NYSE"/>
    <x v="1"/>
    <x v="632"/>
    <n v="14.72"/>
    <x v="582"/>
    <n v="14.72"/>
    <n v="15.15"/>
    <n v="254500"/>
    <s v="Open"/>
  </r>
  <r>
    <s v="NYSE"/>
    <x v="1"/>
    <x v="631"/>
    <n v="15.43"/>
    <x v="628"/>
    <n v="14.61"/>
    <n v="14.63"/>
    <n v="640600"/>
    <s v="Closed"/>
  </r>
  <r>
    <s v="NYSE"/>
    <x v="1"/>
    <x v="630"/>
    <n v="15.36"/>
    <x v="639"/>
    <n v="15.21"/>
    <n v="15.45"/>
    <n v="297800"/>
    <s v="Open"/>
  </r>
  <r>
    <s v="NYSE"/>
    <x v="1"/>
    <x v="629"/>
    <n v="15.2"/>
    <x v="57"/>
    <n v="15.08"/>
    <n v="15.38"/>
    <n v="167200"/>
    <s v="Open"/>
  </r>
  <r>
    <s v="NYSE"/>
    <x v="1"/>
    <x v="628"/>
    <n v="14.89"/>
    <x v="640"/>
    <n v="14.5"/>
    <n v="14.95"/>
    <n v="151500"/>
    <s v="Closed"/>
  </r>
  <r>
    <s v="NYSE"/>
    <x v="1"/>
    <x v="627"/>
    <n v="15.35"/>
    <x v="52"/>
    <n v="15"/>
    <n v="15"/>
    <n v="122600"/>
    <s v="Closed"/>
  </r>
  <r>
    <s v="NYSE"/>
    <x v="1"/>
    <x v="626"/>
    <n v="15.01"/>
    <x v="57"/>
    <n v="14.75"/>
    <n v="15.16"/>
    <n v="226300"/>
    <s v="Closed"/>
  </r>
  <r>
    <s v="NYSE"/>
    <x v="1"/>
    <x v="625"/>
    <n v="14.76"/>
    <x v="581"/>
    <n v="14.73"/>
    <n v="15.01"/>
    <n v="140500"/>
    <s v="Open"/>
  </r>
  <r>
    <s v="NYSE"/>
    <x v="1"/>
    <x v="624"/>
    <n v="14.95"/>
    <x v="641"/>
    <n v="14.73"/>
    <n v="14.76"/>
    <n v="101300"/>
    <s v="Closed"/>
  </r>
  <r>
    <s v="NYSE"/>
    <x v="1"/>
    <x v="623"/>
    <n v="15"/>
    <x v="642"/>
    <n v="14.79"/>
    <n v="14.96"/>
    <n v="108400"/>
    <s v="Closed"/>
  </r>
  <r>
    <s v="NYSE"/>
    <x v="1"/>
    <x v="622"/>
    <n v="15.08"/>
    <x v="58"/>
    <n v="14.93"/>
    <n v="15.2"/>
    <n v="96800"/>
    <s v="Open"/>
  </r>
  <r>
    <s v="NYSE"/>
    <x v="1"/>
    <x v="621"/>
    <n v="14.8"/>
    <x v="643"/>
    <n v="14.52"/>
    <n v="15"/>
    <n v="186700"/>
    <s v="Closed"/>
  </r>
  <r>
    <s v="NYSE"/>
    <x v="1"/>
    <x v="620"/>
    <n v="14.92"/>
    <x v="602"/>
    <n v="14.61"/>
    <n v="14.96"/>
    <n v="201200"/>
    <s v="Closed"/>
  </r>
  <r>
    <s v="NYSE"/>
    <x v="1"/>
    <x v="619"/>
    <n v="14.98"/>
    <x v="581"/>
    <n v="14.9"/>
    <n v="14.98"/>
    <n v="227200"/>
    <s v="Open"/>
  </r>
  <r>
    <s v="NYSE"/>
    <x v="1"/>
    <x v="618"/>
    <n v="15.21"/>
    <x v="584"/>
    <n v="15.06"/>
    <n v="15.08"/>
    <n v="95100"/>
    <s v="Open"/>
  </r>
  <r>
    <s v="NYSE"/>
    <x v="1"/>
    <x v="617"/>
    <n v="15.35"/>
    <x v="52"/>
    <n v="15.01"/>
    <n v="15.31"/>
    <n v="72600"/>
    <s v="Closed"/>
  </r>
  <r>
    <s v="NYSE"/>
    <x v="1"/>
    <x v="616"/>
    <n v="15.43"/>
    <x v="644"/>
    <n v="15.16"/>
    <n v="15.36"/>
    <n v="431400"/>
    <s v="Closed"/>
  </r>
  <r>
    <s v="NYSE"/>
    <x v="1"/>
    <x v="615"/>
    <n v="15.41"/>
    <x v="645"/>
    <n v="15.33"/>
    <n v="15.4"/>
    <n v="356500"/>
    <s v="Open"/>
  </r>
  <r>
    <s v="NYSE"/>
    <x v="1"/>
    <x v="614"/>
    <n v="15.28"/>
    <x v="646"/>
    <n v="15.18"/>
    <n v="15.35"/>
    <n v="111800"/>
    <s v="Open"/>
  </r>
  <r>
    <s v="NYSE"/>
    <x v="1"/>
    <x v="613"/>
    <n v="15.26"/>
    <x v="634"/>
    <n v="15.06"/>
    <n v="15.27"/>
    <n v="150900"/>
    <s v="Closed"/>
  </r>
  <r>
    <s v="NYSE"/>
    <x v="1"/>
    <x v="612"/>
    <n v="14.95"/>
    <x v="647"/>
    <n v="14.89"/>
    <n v="15.23"/>
    <n v="194900"/>
    <s v="Open"/>
  </r>
  <r>
    <s v="NYSE"/>
    <x v="1"/>
    <x v="611"/>
    <n v="14.8"/>
    <x v="593"/>
    <n v="14.68"/>
    <n v="14.95"/>
    <n v="174900"/>
    <s v="Open"/>
  </r>
  <r>
    <s v="NYSE"/>
    <x v="1"/>
    <x v="610"/>
    <n v="14.55"/>
    <x v="648"/>
    <n v="14.51"/>
    <n v="14.79"/>
    <n v="133400"/>
    <s v="Open"/>
  </r>
  <r>
    <s v="NYSE"/>
    <x v="1"/>
    <x v="609"/>
    <n v="15"/>
    <x v="649"/>
    <n v="14.4"/>
    <n v="14.8"/>
    <n v="261100"/>
    <s v="Closed"/>
  </r>
  <r>
    <s v="NYSE"/>
    <x v="1"/>
    <x v="608"/>
    <n v="14.71"/>
    <x v="593"/>
    <n v="14.68"/>
    <n v="15"/>
    <n v="161300"/>
    <s v="Open"/>
  </r>
  <r>
    <s v="NYSE"/>
    <x v="1"/>
    <x v="607"/>
    <n v="14.69"/>
    <x v="588"/>
    <n v="14.6"/>
    <n v="14.72"/>
    <n v="160000"/>
    <s v="Open"/>
  </r>
  <r>
    <s v="NYSE"/>
    <x v="1"/>
    <x v="606"/>
    <n v="14.67"/>
    <x v="569"/>
    <n v="14.62"/>
    <n v="14.73"/>
    <n v="179500"/>
    <s v="Open"/>
  </r>
  <r>
    <s v="NYSE"/>
    <x v="1"/>
    <x v="605"/>
    <n v="14.75"/>
    <x v="557"/>
    <n v="14.45"/>
    <n v="14.65"/>
    <n v="117500"/>
    <s v="Closed"/>
  </r>
  <r>
    <s v="NYSE"/>
    <x v="1"/>
    <x v="604"/>
    <n v="14.75"/>
    <x v="569"/>
    <n v="14.56"/>
    <n v="14.69"/>
    <n v="77400"/>
    <s v="Closed"/>
  </r>
  <r>
    <s v="NYSE"/>
    <x v="1"/>
    <x v="603"/>
    <n v="14.85"/>
    <x v="37"/>
    <n v="14.67"/>
    <n v="14.73"/>
    <n v="202900"/>
    <s v="Closed"/>
  </r>
  <r>
    <s v="NYSE"/>
    <x v="1"/>
    <x v="602"/>
    <n v="14.48"/>
    <x v="573"/>
    <n v="14.39"/>
    <n v="14.84"/>
    <n v="208900"/>
    <s v="Open"/>
  </r>
  <r>
    <s v="NYSE"/>
    <x v="1"/>
    <x v="601"/>
    <n v="14.51"/>
    <x v="650"/>
    <n v="14.12"/>
    <n v="14.39"/>
    <n v="92400"/>
    <s v="Closed"/>
  </r>
  <r>
    <s v="NYSE"/>
    <x v="1"/>
    <x v="600"/>
    <n v="14.4"/>
    <x v="651"/>
    <n v="14.4"/>
    <n v="14.55"/>
    <n v="128700"/>
    <s v="Open"/>
  </r>
  <r>
    <s v="NYSE"/>
    <x v="1"/>
    <x v="599"/>
    <n v="14.15"/>
    <x v="127"/>
    <n v="14.15"/>
    <n v="14.38"/>
    <n v="74400"/>
    <s v="Open"/>
  </r>
  <r>
    <s v="NYSE"/>
    <x v="1"/>
    <x v="598"/>
    <n v="14.39"/>
    <x v="23"/>
    <n v="14.05"/>
    <n v="14.21"/>
    <n v="118200"/>
    <s v="Closed"/>
  </r>
  <r>
    <s v="NYSE"/>
    <x v="1"/>
    <x v="597"/>
    <n v="14.54"/>
    <x v="590"/>
    <n v="14.3"/>
    <n v="14.47"/>
    <n v="88800"/>
    <s v="Closed"/>
  </r>
  <r>
    <s v="NYSE"/>
    <x v="1"/>
    <x v="596"/>
    <n v="14.6"/>
    <x v="568"/>
    <n v="14.42"/>
    <n v="14.53"/>
    <n v="241000"/>
    <s v="Closed"/>
  </r>
  <r>
    <s v="NYSE"/>
    <x v="1"/>
    <x v="595"/>
    <n v="14.45"/>
    <x v="590"/>
    <n v="14.33"/>
    <n v="14.6"/>
    <n v="204600"/>
    <s v="Open"/>
  </r>
  <r>
    <s v="NYSE"/>
    <x v="1"/>
    <x v="594"/>
    <n v="14.15"/>
    <x v="652"/>
    <n v="14.05"/>
    <n v="14.49"/>
    <n v="377000"/>
    <s v="Open"/>
  </r>
  <r>
    <s v="NYSE"/>
    <x v="1"/>
    <x v="593"/>
    <n v="14.09"/>
    <x v="653"/>
    <n v="14.03"/>
    <n v="14.1"/>
    <n v="139000"/>
    <s v="Open"/>
  </r>
  <r>
    <s v="NYSE"/>
    <x v="1"/>
    <x v="592"/>
    <n v="14.41"/>
    <x v="23"/>
    <n v="14.03"/>
    <n v="14.06"/>
    <n v="152600"/>
    <s v="Closed"/>
  </r>
  <r>
    <s v="NYSE"/>
    <x v="1"/>
    <x v="591"/>
    <n v="14.2"/>
    <x v="567"/>
    <n v="14.14"/>
    <n v="14.38"/>
    <n v="131200"/>
    <s v="Open"/>
  </r>
  <r>
    <s v="NYSE"/>
    <x v="1"/>
    <x v="590"/>
    <n v="14.21"/>
    <x v="654"/>
    <n v="14.03"/>
    <n v="14.19"/>
    <n v="294900"/>
    <s v="Closed"/>
  </r>
  <r>
    <s v="NYSE"/>
    <x v="1"/>
    <x v="589"/>
    <n v="14.55"/>
    <x v="655"/>
    <n v="13.94"/>
    <n v="14.23"/>
    <n v="146700"/>
    <s v="Closed"/>
  </r>
  <r>
    <s v="NYSE"/>
    <x v="1"/>
    <x v="588"/>
    <n v="14.05"/>
    <x v="656"/>
    <n v="14.02"/>
    <n v="14.05"/>
    <n v="97600"/>
    <s v="Open"/>
  </r>
  <r>
    <s v="NYSE"/>
    <x v="1"/>
    <x v="587"/>
    <n v="14.16"/>
    <x v="9"/>
    <n v="14"/>
    <n v="14.03"/>
    <n v="107600"/>
    <s v="Closed"/>
  </r>
  <r>
    <s v="NYSE"/>
    <x v="1"/>
    <x v="586"/>
    <n v="14.27"/>
    <x v="564"/>
    <n v="13.99"/>
    <n v="14.2"/>
    <n v="90500"/>
    <s v="Closed"/>
  </r>
  <r>
    <s v="NYSE"/>
    <x v="1"/>
    <x v="585"/>
    <n v="14.14"/>
    <x v="653"/>
    <n v="13.98"/>
    <n v="14.24"/>
    <n v="107100"/>
    <s v="Closed"/>
  </r>
  <r>
    <s v="NYSE"/>
    <x v="1"/>
    <x v="584"/>
    <n v="14.25"/>
    <x v="563"/>
    <n v="14"/>
    <n v="14.24"/>
    <n v="193500"/>
    <s v="Closed"/>
  </r>
  <r>
    <s v="NYSE"/>
    <x v="1"/>
    <x v="583"/>
    <n v="14.13"/>
    <x v="563"/>
    <n v="14.06"/>
    <n v="14.25"/>
    <n v="252900"/>
    <s v="Open"/>
  </r>
  <r>
    <s v="NYSE"/>
    <x v="1"/>
    <x v="582"/>
    <n v="14.28"/>
    <x v="568"/>
    <n v="14"/>
    <n v="14.23"/>
    <n v="163200"/>
    <s v="Closed"/>
  </r>
  <r>
    <s v="NYSE"/>
    <x v="1"/>
    <x v="581"/>
    <n v="14.19"/>
    <x v="120"/>
    <n v="14.1"/>
    <n v="14.27"/>
    <n v="616200"/>
    <s v="Open"/>
  </r>
  <r>
    <s v="NYSE"/>
    <x v="1"/>
    <x v="580"/>
    <n v="14.03"/>
    <x v="657"/>
    <n v="14"/>
    <n v="14.12"/>
    <n v="128900"/>
    <s v="Open"/>
  </r>
  <r>
    <s v="NYSE"/>
    <x v="1"/>
    <x v="579"/>
    <n v="14.08"/>
    <x v="656"/>
    <n v="13.95"/>
    <n v="14.13"/>
    <n v="123100"/>
    <s v="Open"/>
  </r>
  <r>
    <s v="NYSE"/>
    <x v="1"/>
    <x v="578"/>
    <n v="13.57"/>
    <x v="658"/>
    <n v="13.56"/>
    <n v="14.05"/>
    <n v="123000"/>
    <s v="Open"/>
  </r>
  <r>
    <s v="NYSE"/>
    <x v="1"/>
    <x v="577"/>
    <n v="14"/>
    <x v="5"/>
    <n v="13.62"/>
    <n v="13.66"/>
    <n v="208300"/>
    <s v="Closed"/>
  </r>
  <r>
    <s v="NYSE"/>
    <x v="1"/>
    <x v="576"/>
    <n v="13.16"/>
    <x v="659"/>
    <n v="13.05"/>
    <n v="13.35"/>
    <n v="67900"/>
    <s v="Open"/>
  </r>
  <r>
    <s v="NYSE"/>
    <x v="1"/>
    <x v="575"/>
    <n v="13.43"/>
    <x v="660"/>
    <n v="13.14"/>
    <n v="13.15"/>
    <n v="146600"/>
    <s v="Closed"/>
  </r>
  <r>
    <s v="NYSE"/>
    <x v="1"/>
    <x v="574"/>
    <n v="13.24"/>
    <x v="661"/>
    <n v="13.12"/>
    <n v="13.48"/>
    <n v="86500"/>
    <s v="Open"/>
  </r>
  <r>
    <s v="NYSE"/>
    <x v="1"/>
    <x v="573"/>
    <n v="13.26"/>
    <x v="662"/>
    <n v="12.9"/>
    <n v="13.31"/>
    <n v="260400"/>
    <s v="Closed"/>
  </r>
  <r>
    <s v="NYSE"/>
    <x v="1"/>
    <x v="572"/>
    <n v="12.82"/>
    <x v="128"/>
    <n v="12.82"/>
    <n v="13.41"/>
    <n v="220400"/>
    <s v="Open"/>
  </r>
  <r>
    <s v="NYSE"/>
    <x v="1"/>
    <x v="571"/>
    <n v="13.75"/>
    <x v="656"/>
    <n v="13.69"/>
    <n v="13.77"/>
    <n v="199300"/>
    <s v="Open"/>
  </r>
  <r>
    <s v="NYSE"/>
    <x v="1"/>
    <x v="570"/>
    <n v="14.01"/>
    <x v="19"/>
    <n v="13.7"/>
    <n v="13.85"/>
    <n v="165300"/>
    <s v="Closed"/>
  </r>
  <r>
    <s v="NYSE"/>
    <x v="1"/>
    <x v="569"/>
    <n v="13.91"/>
    <x v="22"/>
    <n v="13.88"/>
    <n v="14.01"/>
    <n v="96200"/>
    <s v="Open"/>
  </r>
  <r>
    <s v="NYSE"/>
    <x v="1"/>
    <x v="568"/>
    <n v="14.14"/>
    <x v="20"/>
    <n v="13.8"/>
    <n v="13.91"/>
    <n v="214200"/>
    <s v="Closed"/>
  </r>
  <r>
    <s v="NYSE"/>
    <x v="1"/>
    <x v="567"/>
    <n v="14"/>
    <x v="7"/>
    <n v="14"/>
    <n v="14.22"/>
    <n v="215300"/>
    <s v="Open"/>
  </r>
  <r>
    <s v="NYSE"/>
    <x v="1"/>
    <x v="566"/>
    <n v="14"/>
    <x v="32"/>
    <n v="13.75"/>
    <n v="13.98"/>
    <n v="176500"/>
    <s v="Closed"/>
  </r>
  <r>
    <s v="NYSE"/>
    <x v="1"/>
    <x v="565"/>
    <n v="14.16"/>
    <x v="663"/>
    <n v="13.93"/>
    <n v="14.01"/>
    <n v="461300"/>
    <s v="Closed"/>
  </r>
  <r>
    <s v="NYSE"/>
    <x v="1"/>
    <x v="564"/>
    <n v="13.7"/>
    <x v="563"/>
    <n v="13.29"/>
    <n v="14.27"/>
    <n v="288000"/>
    <s v="Closed"/>
  </r>
  <r>
    <s v="NYSE"/>
    <x v="1"/>
    <x v="563"/>
    <n v="14.73"/>
    <x v="1"/>
    <n v="13.7"/>
    <n v="13.98"/>
    <n v="225100"/>
    <s v="Closed"/>
  </r>
  <r>
    <s v="NYSE"/>
    <x v="1"/>
    <x v="562"/>
    <n v="14.96"/>
    <x v="574"/>
    <n v="14.76"/>
    <n v="14.78"/>
    <n v="159400"/>
    <s v="Closed"/>
  </r>
  <r>
    <s v="NYSE"/>
    <x v="1"/>
    <x v="561"/>
    <n v="14.7"/>
    <x v="591"/>
    <n v="14.5"/>
    <n v="14.79"/>
    <n v="310300"/>
    <s v="Closed"/>
  </r>
  <r>
    <s v="NYSE"/>
    <x v="1"/>
    <x v="560"/>
    <n v="13.94"/>
    <x v="664"/>
    <n v="13.65"/>
    <n v="14.18"/>
    <n v="112600"/>
    <s v="Closed"/>
  </r>
  <r>
    <s v="NYSE"/>
    <x v="1"/>
    <x v="559"/>
    <n v="13.7"/>
    <x v="15"/>
    <n v="13.6"/>
    <n v="13.97"/>
    <n v="113400"/>
    <s v="Open"/>
  </r>
  <r>
    <s v="NYSE"/>
    <x v="1"/>
    <x v="558"/>
    <n v="13.7"/>
    <x v="665"/>
    <n v="13.5"/>
    <n v="13.59"/>
    <n v="103500"/>
    <s v="Closed"/>
  </r>
  <r>
    <s v="NYSE"/>
    <x v="1"/>
    <x v="557"/>
    <n v="13.56"/>
    <x v="666"/>
    <n v="13.4"/>
    <n v="13.76"/>
    <n v="141800"/>
    <s v="Closed"/>
  </r>
  <r>
    <s v="NYSE"/>
    <x v="1"/>
    <x v="556"/>
    <n v="13.7"/>
    <x v="667"/>
    <n v="13.49"/>
    <n v="13.56"/>
    <n v="73200"/>
    <s v="Closed"/>
  </r>
  <r>
    <s v="NYSE"/>
    <x v="1"/>
    <x v="555"/>
    <n v="13.3"/>
    <x v="668"/>
    <n v="13.19"/>
    <n v="13.75"/>
    <n v="100600"/>
    <s v="Open"/>
  </r>
  <r>
    <s v="NYSE"/>
    <x v="1"/>
    <x v="554"/>
    <n v="13.38"/>
    <x v="669"/>
    <n v="13.28"/>
    <n v="13.31"/>
    <n v="118600"/>
    <s v="Open"/>
  </r>
  <r>
    <s v="NYSE"/>
    <x v="1"/>
    <x v="553"/>
    <n v="13.61"/>
    <x v="670"/>
    <n v="13.03"/>
    <n v="13.36"/>
    <n v="80000"/>
    <s v="Closed"/>
  </r>
  <r>
    <s v="NYSE"/>
    <x v="1"/>
    <x v="552"/>
    <n v="13.96"/>
    <x v="15"/>
    <n v="13.5"/>
    <n v="13.51"/>
    <n v="142500"/>
    <s v="Closed"/>
  </r>
  <r>
    <s v="NYSE"/>
    <x v="1"/>
    <x v="551"/>
    <n v="14.25"/>
    <x v="7"/>
    <n v="13.9"/>
    <n v="13.92"/>
    <n v="155800"/>
    <s v="Closed"/>
  </r>
  <r>
    <s v="NYSE"/>
    <x v="1"/>
    <x v="550"/>
    <n v="14"/>
    <x v="671"/>
    <n v="13.98"/>
    <n v="14.21"/>
    <n v="129800"/>
    <s v="Open"/>
  </r>
  <r>
    <s v="NYSE"/>
    <x v="1"/>
    <x v="549"/>
    <n v="13.9"/>
    <x v="653"/>
    <n v="13.71"/>
    <n v="14.25"/>
    <n v="148200"/>
    <s v="Closed"/>
  </r>
  <r>
    <s v="NYSE"/>
    <x v="1"/>
    <x v="548"/>
    <n v="14"/>
    <x v="18"/>
    <n v="13.9"/>
    <n v="13.99"/>
    <n v="182500"/>
    <s v="Open"/>
  </r>
  <r>
    <s v="NYSE"/>
    <x v="1"/>
    <x v="547"/>
    <n v="14.35"/>
    <x v="23"/>
    <n v="13.75"/>
    <n v="14.04"/>
    <n v="143300"/>
    <s v="Closed"/>
  </r>
  <r>
    <s v="NYSE"/>
    <x v="1"/>
    <x v="546"/>
    <n v="13.85"/>
    <x v="672"/>
    <n v="13.42"/>
    <n v="14.31"/>
    <n v="189900"/>
    <s v="Closed"/>
  </r>
  <r>
    <s v="NYSE"/>
    <x v="1"/>
    <x v="545"/>
    <n v="13.7"/>
    <x v="673"/>
    <n v="13.55"/>
    <n v="13.79"/>
    <n v="164400"/>
    <s v="Open"/>
  </r>
  <r>
    <s v="NYSE"/>
    <x v="1"/>
    <x v="544"/>
    <n v="13.6"/>
    <x v="674"/>
    <n v="13.44"/>
    <n v="13.95"/>
    <n v="155100"/>
    <s v="Closed"/>
  </r>
  <r>
    <s v="NYSE"/>
    <x v="1"/>
    <x v="543"/>
    <n v="13.53"/>
    <x v="675"/>
    <n v="13.43"/>
    <n v="13.63"/>
    <n v="132200"/>
    <s v="Open"/>
  </r>
  <r>
    <s v="NYSE"/>
    <x v="1"/>
    <x v="542"/>
    <n v="14.05"/>
    <x v="13"/>
    <n v="13.41"/>
    <n v="13.46"/>
    <n v="221900"/>
    <s v="Closed"/>
  </r>
  <r>
    <s v="NYSE"/>
    <x v="1"/>
    <x v="541"/>
    <n v="13.71"/>
    <x v="605"/>
    <n v="13.67"/>
    <n v="13.8"/>
    <n v="147600"/>
    <s v="Open"/>
  </r>
  <r>
    <s v="NYSE"/>
    <x v="1"/>
    <x v="540"/>
    <n v="12.65"/>
    <x v="676"/>
    <n v="12.65"/>
    <n v="13.7"/>
    <n v="358000"/>
    <s v="Open"/>
  </r>
  <r>
    <s v="NYSE"/>
    <x v="1"/>
    <x v="539"/>
    <n v="12.51"/>
    <x v="677"/>
    <n v="12.47"/>
    <n v="12.61"/>
    <n v="124800"/>
    <s v="Open"/>
  </r>
  <r>
    <s v="NYSE"/>
    <x v="1"/>
    <x v="538"/>
    <n v="12.52"/>
    <x v="678"/>
    <n v="12.5"/>
    <n v="12.61"/>
    <n v="150200"/>
    <s v="Open"/>
  </r>
  <r>
    <s v="NYSE"/>
    <x v="1"/>
    <x v="537"/>
    <n v="12.35"/>
    <x v="679"/>
    <n v="12.3"/>
    <n v="12.52"/>
    <n v="353700"/>
    <s v="Open"/>
  </r>
  <r>
    <s v="NYSE"/>
    <x v="1"/>
    <x v="536"/>
    <n v="12.51"/>
    <x v="680"/>
    <n v="12.29"/>
    <n v="12.42"/>
    <n v="1560400"/>
    <s v="Closed"/>
  </r>
  <r>
    <s v="NYSE"/>
    <x v="1"/>
    <x v="535"/>
    <n v="12.45"/>
    <x v="681"/>
    <n v="12.34"/>
    <n v="12.52"/>
    <n v="213400"/>
    <s v="Open"/>
  </r>
  <r>
    <s v="NYSE"/>
    <x v="1"/>
    <x v="534"/>
    <n v="12.6"/>
    <x v="682"/>
    <n v="12.47"/>
    <n v="12.51"/>
    <n v="230600"/>
    <s v="Open"/>
  </r>
  <r>
    <s v="NYSE"/>
    <x v="1"/>
    <x v="533"/>
    <n v="12.44"/>
    <x v="683"/>
    <n v="12.39"/>
    <n v="12.58"/>
    <n v="131500"/>
    <s v="Open"/>
  </r>
  <r>
    <s v="NYSE"/>
    <x v="1"/>
    <x v="532"/>
    <n v="12.48"/>
    <x v="680"/>
    <n v="12.42"/>
    <n v="12.44"/>
    <n v="237600"/>
    <s v="Open"/>
  </r>
  <r>
    <s v="NYSE"/>
    <x v="1"/>
    <x v="531"/>
    <n v="12.47"/>
    <x v="684"/>
    <n v="12.4"/>
    <n v="12.48"/>
    <n v="271600"/>
    <s v="Open"/>
  </r>
  <r>
    <s v="NYSE"/>
    <x v="1"/>
    <x v="530"/>
    <n v="12.41"/>
    <x v="681"/>
    <n v="12.33"/>
    <n v="12.49"/>
    <n v="211700"/>
    <s v="Open"/>
  </r>
  <r>
    <s v="NYSE"/>
    <x v="1"/>
    <x v="529"/>
    <n v="12.45"/>
    <x v="679"/>
    <n v="12.25"/>
    <n v="12.4"/>
    <n v="178900"/>
    <s v="Closed"/>
  </r>
  <r>
    <s v="NYSE"/>
    <x v="1"/>
    <x v="528"/>
    <n v="12.6"/>
    <x v="685"/>
    <n v="12.38"/>
    <n v="12.46"/>
    <n v="345000"/>
    <s v="Closed"/>
  </r>
  <r>
    <s v="NYSE"/>
    <x v="1"/>
    <x v="527"/>
    <n v="12.5"/>
    <x v="686"/>
    <n v="12.37"/>
    <n v="12.6"/>
    <n v="203000"/>
    <s v="Open"/>
  </r>
  <r>
    <s v="NYSE"/>
    <x v="1"/>
    <x v="526"/>
    <n v="12.62"/>
    <x v="138"/>
    <n v="12.35"/>
    <n v="12.48"/>
    <n v="138200"/>
    <s v="Closed"/>
  </r>
  <r>
    <s v="NYSE"/>
    <x v="1"/>
    <x v="525"/>
    <n v="12.86"/>
    <x v="687"/>
    <n v="12.5"/>
    <n v="12.57"/>
    <n v="73800"/>
    <s v="Closed"/>
  </r>
  <r>
    <s v="NYSE"/>
    <x v="1"/>
    <x v="524"/>
    <n v="12.86"/>
    <x v="688"/>
    <n v="12.7"/>
    <n v="12.86"/>
    <n v="81700"/>
    <s v="Closed"/>
  </r>
  <r>
    <s v="NYSE"/>
    <x v="1"/>
    <x v="523"/>
    <n v="12.74"/>
    <x v="689"/>
    <n v="12.7"/>
    <n v="12.84"/>
    <n v="222000"/>
    <s v="Open"/>
  </r>
  <r>
    <s v="NYSE"/>
    <x v="1"/>
    <x v="522"/>
    <n v="12.52"/>
    <x v="690"/>
    <n v="12.4"/>
    <n v="12.73"/>
    <n v="244800"/>
    <s v="Open"/>
  </r>
  <r>
    <s v="NYSE"/>
    <x v="1"/>
    <x v="521"/>
    <n v="12.56"/>
    <x v="691"/>
    <n v="12.43"/>
    <n v="12.55"/>
    <n v="145600"/>
    <s v="Open"/>
  </r>
  <r>
    <s v="NYSE"/>
    <x v="1"/>
    <x v="520"/>
    <n v="12.58"/>
    <x v="683"/>
    <n v="12.42"/>
    <n v="12.56"/>
    <n v="396800"/>
    <s v="Closed"/>
  </r>
  <r>
    <s v="NYSE"/>
    <x v="1"/>
    <x v="519"/>
    <n v="12.68"/>
    <x v="686"/>
    <n v="12.08"/>
    <n v="12.54"/>
    <n v="144900"/>
    <s v="Closed"/>
  </r>
  <r>
    <s v="NYSE"/>
    <x v="1"/>
    <x v="518"/>
    <n v="12.4"/>
    <x v="678"/>
    <n v="12.39"/>
    <n v="12.68"/>
    <n v="77900"/>
    <s v="Open"/>
  </r>
  <r>
    <s v="NYSE"/>
    <x v="1"/>
    <x v="517"/>
    <n v="12.25"/>
    <x v="140"/>
    <n v="12.25"/>
    <n v="12.41"/>
    <n v="141200"/>
    <s v="Open"/>
  </r>
  <r>
    <s v="NYSE"/>
    <x v="1"/>
    <x v="516"/>
    <n v="12.4"/>
    <x v="692"/>
    <n v="12.28"/>
    <n v="12.35"/>
    <n v="122600"/>
    <s v="Open"/>
  </r>
  <r>
    <s v="NYSE"/>
    <x v="1"/>
    <x v="515"/>
    <n v="12.4"/>
    <x v="693"/>
    <n v="12.26"/>
    <n v="12.4"/>
    <n v="76300"/>
    <s v="Open"/>
  </r>
  <r>
    <s v="NYSE"/>
    <x v="1"/>
    <x v="514"/>
    <n v="12.3"/>
    <x v="140"/>
    <n v="12.2"/>
    <n v="12.35"/>
    <n v="221200"/>
    <s v="Open"/>
  </r>
  <r>
    <s v="NYSE"/>
    <x v="1"/>
    <x v="513"/>
    <n v="12.27"/>
    <x v="694"/>
    <n v="12.2"/>
    <n v="12.27"/>
    <n v="186600"/>
    <s v="Open"/>
  </r>
  <r>
    <s v="NYSE"/>
    <x v="1"/>
    <x v="512"/>
    <n v="12.7"/>
    <x v="138"/>
    <n v="12.08"/>
    <n v="12.29"/>
    <n v="170100"/>
    <s v="Closed"/>
  </r>
  <r>
    <s v="NYSE"/>
    <x v="1"/>
    <x v="511"/>
    <n v="12.37"/>
    <x v="695"/>
    <n v="12.12"/>
    <n v="12.4"/>
    <n v="136500"/>
    <s v="Closed"/>
  </r>
  <r>
    <s v="NYSE"/>
    <x v="1"/>
    <x v="510"/>
    <n v="12.44"/>
    <x v="693"/>
    <n v="12.32"/>
    <n v="12.46"/>
    <n v="154300"/>
    <s v="Open"/>
  </r>
  <r>
    <s v="NYSE"/>
    <x v="1"/>
    <x v="509"/>
    <n v="12.44"/>
    <x v="123"/>
    <n v="12.35"/>
    <n v="12.54"/>
    <n v="172000"/>
    <s v="Open"/>
  </r>
  <r>
    <s v="NYSE"/>
    <x v="1"/>
    <x v="508"/>
    <n v="12.39"/>
    <x v="677"/>
    <n v="12.34"/>
    <n v="12.45"/>
    <n v="418900"/>
    <s v="Open"/>
  </r>
  <r>
    <s v="NYSE"/>
    <x v="1"/>
    <x v="507"/>
    <n v="12"/>
    <x v="696"/>
    <n v="11.99"/>
    <n v="12.36"/>
    <n v="153700"/>
    <s v="Open"/>
  </r>
  <r>
    <s v="NYSE"/>
    <x v="1"/>
    <x v="506"/>
    <n v="12.19"/>
    <x v="697"/>
    <n v="11.85"/>
    <n v="11.91"/>
    <n v="125700"/>
    <s v="Closed"/>
  </r>
  <r>
    <s v="NYSE"/>
    <x v="1"/>
    <x v="505"/>
    <n v="11.99"/>
    <x v="698"/>
    <n v="11.9"/>
    <n v="12.19"/>
    <n v="66200"/>
    <s v="Open"/>
  </r>
  <r>
    <s v="NYSE"/>
    <x v="1"/>
    <x v="504"/>
    <n v="12.19"/>
    <x v="699"/>
    <n v="12.07"/>
    <n v="12.09"/>
    <n v="99100"/>
    <s v="Open"/>
  </r>
  <r>
    <s v="NYSE"/>
    <x v="1"/>
    <x v="503"/>
    <n v="12.15"/>
    <x v="700"/>
    <n v="12"/>
    <n v="12.31"/>
    <n v="143000"/>
    <s v="Open"/>
  </r>
  <r>
    <s v="NYSE"/>
    <x v="1"/>
    <x v="502"/>
    <n v="12.16"/>
    <x v="701"/>
    <n v="12.06"/>
    <n v="12.21"/>
    <n v="145900"/>
    <s v="Open"/>
  </r>
  <r>
    <s v="NYSE"/>
    <x v="1"/>
    <x v="501"/>
    <n v="12.25"/>
    <x v="701"/>
    <n v="12.09"/>
    <n v="12.2"/>
    <n v="126900"/>
    <s v="Closed"/>
  </r>
  <r>
    <s v="NYSE"/>
    <x v="1"/>
    <x v="500"/>
    <n v="11.91"/>
    <x v="702"/>
    <n v="11.91"/>
    <n v="12.2"/>
    <n v="125200"/>
    <s v="Open"/>
  </r>
  <r>
    <s v="NYSE"/>
    <x v="1"/>
    <x v="499"/>
    <n v="11.8"/>
    <x v="703"/>
    <n v="11.62"/>
    <n v="11.78"/>
    <n v="124400"/>
    <s v="Closed"/>
  </r>
  <r>
    <s v="NYSE"/>
    <x v="1"/>
    <x v="498"/>
    <n v="12.1"/>
    <x v="142"/>
    <n v="11.75"/>
    <n v="11.8"/>
    <n v="145500"/>
    <s v="Closed"/>
  </r>
  <r>
    <s v="NYSE"/>
    <x v="1"/>
    <x v="497"/>
    <n v="12.17"/>
    <x v="697"/>
    <n v="12"/>
    <n v="12.1"/>
    <n v="170700"/>
    <s v="Closed"/>
  </r>
  <r>
    <s v="NYSE"/>
    <x v="1"/>
    <x v="496"/>
    <n v="12.2"/>
    <x v="694"/>
    <n v="12.02"/>
    <n v="12.12"/>
    <n v="173100"/>
    <s v="Closed"/>
  </r>
  <r>
    <s v="NYSE"/>
    <x v="1"/>
    <x v="495"/>
    <n v="12.05"/>
    <x v="699"/>
    <n v="11.85"/>
    <n v="12.2"/>
    <n v="235100"/>
    <s v="Closed"/>
  </r>
  <r>
    <s v="NYSE"/>
    <x v="1"/>
    <x v="494"/>
    <n v="12.15"/>
    <x v="141"/>
    <n v="12"/>
    <n v="12.06"/>
    <n v="137700"/>
    <s v="Open"/>
  </r>
  <r>
    <s v="NYSE"/>
    <x v="1"/>
    <x v="493"/>
    <n v="12.05"/>
    <x v="697"/>
    <n v="12"/>
    <n v="12.1"/>
    <n v="139000"/>
    <s v="Open"/>
  </r>
  <r>
    <s v="NYSE"/>
    <x v="1"/>
    <x v="492"/>
    <n v="12.37"/>
    <x v="140"/>
    <n v="12.07"/>
    <n v="12.36"/>
    <n v="148100"/>
    <s v="Closed"/>
  </r>
  <r>
    <s v="NYSE"/>
    <x v="1"/>
    <x v="491"/>
    <n v="12.48"/>
    <x v="679"/>
    <n v="12.21"/>
    <n v="12.37"/>
    <n v="119400"/>
    <s v="Closed"/>
  </r>
  <r>
    <s v="NYSE"/>
    <x v="1"/>
    <x v="490"/>
    <n v="12.55"/>
    <x v="704"/>
    <n v="12.36"/>
    <n v="12.48"/>
    <n v="226300"/>
    <s v="Closed"/>
  </r>
  <r>
    <s v="NYSE"/>
    <x v="1"/>
    <x v="489"/>
    <n v="12.2"/>
    <x v="705"/>
    <n v="12.2"/>
    <n v="12.46"/>
    <n v="480600"/>
    <s v="Open"/>
  </r>
  <r>
    <s v="NYSE"/>
    <x v="1"/>
    <x v="488"/>
    <n v="12.17"/>
    <x v="706"/>
    <n v="11.58"/>
    <n v="12"/>
    <n v="244300"/>
    <s v="Closed"/>
  </r>
  <r>
    <s v="NYSE"/>
    <x v="1"/>
    <x v="487"/>
    <n v="11.85"/>
    <x v="140"/>
    <n v="11.85"/>
    <n v="12.15"/>
    <n v="580000"/>
    <s v="Open"/>
  </r>
  <r>
    <s v="NYSE"/>
    <x v="1"/>
    <x v="486"/>
    <n v="12"/>
    <x v="681"/>
    <n v="11.75"/>
    <n v="11.89"/>
    <n v="311600"/>
    <s v="Closed"/>
  </r>
  <r>
    <s v="NYSE"/>
    <x v="1"/>
    <x v="485"/>
    <n v="12.25"/>
    <x v="695"/>
    <n v="11.82"/>
    <n v="11.93"/>
    <n v="241200"/>
    <s v="Closed"/>
  </r>
  <r>
    <s v="NYSE"/>
    <x v="1"/>
    <x v="484"/>
    <n v="12.65"/>
    <x v="707"/>
    <n v="12.16"/>
    <n v="12.19"/>
    <n v="226200"/>
    <s v="Closed"/>
  </r>
  <r>
    <s v="NYSE"/>
    <x v="1"/>
    <x v="483"/>
    <n v="12.89"/>
    <x v="708"/>
    <n v="12.64"/>
    <n v="12.75"/>
    <n v="161400"/>
    <s v="Closed"/>
  </r>
  <r>
    <s v="NYSE"/>
    <x v="1"/>
    <x v="482"/>
    <n v="12.98"/>
    <x v="709"/>
    <n v="12.85"/>
    <n v="12.95"/>
    <n v="205000"/>
    <s v="Open"/>
  </r>
  <r>
    <s v="NYSE"/>
    <x v="1"/>
    <x v="481"/>
    <n v="13.03"/>
    <x v="710"/>
    <n v="12.94"/>
    <n v="12.97"/>
    <n v="138200"/>
    <s v="Open"/>
  </r>
  <r>
    <s v="NYSE"/>
    <x v="1"/>
    <x v="480"/>
    <n v="13.52"/>
    <x v="711"/>
    <n v="12.85"/>
    <n v="13.03"/>
    <n v="178700"/>
    <s v="Closed"/>
  </r>
  <r>
    <s v="NYSE"/>
    <x v="1"/>
    <x v="479"/>
    <n v="12.96"/>
    <x v="712"/>
    <n v="12.65"/>
    <n v="13.5"/>
    <n v="191800"/>
    <s v="Closed"/>
  </r>
  <r>
    <s v="NYSE"/>
    <x v="1"/>
    <x v="478"/>
    <n v="13.48"/>
    <x v="713"/>
    <n v="12.88"/>
    <n v="12.97"/>
    <n v="166600"/>
    <s v="Closed"/>
  </r>
  <r>
    <s v="NYSE"/>
    <x v="1"/>
    <x v="477"/>
    <n v="13.56"/>
    <x v="714"/>
    <n v="13.31"/>
    <n v="13.46"/>
    <n v="165000"/>
    <s v="Closed"/>
  </r>
  <r>
    <s v="NYSE"/>
    <x v="1"/>
    <x v="476"/>
    <n v="13.48"/>
    <x v="715"/>
    <n v="13.3"/>
    <n v="13.56"/>
    <n v="156900"/>
    <s v="Closed"/>
  </r>
  <r>
    <s v="NYSE"/>
    <x v="1"/>
    <x v="475"/>
    <n v="13.1"/>
    <x v="716"/>
    <n v="13.1"/>
    <n v="13.38"/>
    <n v="285700"/>
    <s v="Open"/>
  </r>
  <r>
    <s v="NYSE"/>
    <x v="1"/>
    <x v="474"/>
    <n v="13.13"/>
    <x v="717"/>
    <n v="12.84"/>
    <n v="13.19"/>
    <n v="204000"/>
    <s v="Closed"/>
  </r>
  <r>
    <s v="NYSE"/>
    <x v="1"/>
    <x v="473"/>
    <n v="13.4"/>
    <x v="659"/>
    <n v="13.12"/>
    <n v="13.13"/>
    <n v="218100"/>
    <s v="Closed"/>
  </r>
  <r>
    <s v="NYSE"/>
    <x v="1"/>
    <x v="472"/>
    <n v="13.6"/>
    <x v="21"/>
    <n v="13.1"/>
    <n v="13.3"/>
    <n v="285200"/>
    <s v="Closed"/>
  </r>
  <r>
    <s v="NYSE"/>
    <x v="1"/>
    <x v="471"/>
    <n v="13.25"/>
    <x v="718"/>
    <n v="13.2"/>
    <n v="13.22"/>
    <n v="346000"/>
    <s v="Open"/>
  </r>
  <r>
    <s v="NYSE"/>
    <x v="1"/>
    <x v="470"/>
    <n v="13.2"/>
    <x v="719"/>
    <n v="13"/>
    <n v="13.15"/>
    <n v="548700"/>
    <s v="Closed"/>
  </r>
  <r>
    <s v="NYSE"/>
    <x v="1"/>
    <x v="469"/>
    <n v="13.25"/>
    <x v="132"/>
    <n v="13.17"/>
    <n v="13.17"/>
    <n v="240500"/>
    <s v="Open"/>
  </r>
  <r>
    <s v="NYSE"/>
    <x v="1"/>
    <x v="468"/>
    <n v="13.3"/>
    <x v="720"/>
    <n v="13.23"/>
    <n v="13.24"/>
    <n v="368300"/>
    <s v="Open"/>
  </r>
  <r>
    <s v="NYSE"/>
    <x v="1"/>
    <x v="467"/>
    <n v="13.25"/>
    <x v="721"/>
    <n v="13.24"/>
    <n v="13.24"/>
    <n v="402000"/>
    <s v="Open"/>
  </r>
  <r>
    <s v="NYSE"/>
    <x v="1"/>
    <x v="466"/>
    <n v="13.25"/>
    <x v="662"/>
    <n v="13.22"/>
    <n v="13.25"/>
    <n v="518100"/>
    <s v="Open"/>
  </r>
  <r>
    <s v="NYSE"/>
    <x v="1"/>
    <x v="465"/>
    <n v="13.35"/>
    <x v="722"/>
    <n v="13.15"/>
    <n v="13.24"/>
    <n v="778600"/>
    <s v="Closed"/>
  </r>
  <r>
    <s v="NYSE"/>
    <x v="1"/>
    <x v="464"/>
    <n v="13.7"/>
    <x v="723"/>
    <n v="13.19"/>
    <n v="13.34"/>
    <n v="1112200"/>
    <s v="Closed"/>
  </r>
  <r>
    <s v="NYSE"/>
    <x v="1"/>
    <x v="463"/>
    <n v="13.25"/>
    <x v="724"/>
    <n v="12.96"/>
    <n v="12.97"/>
    <n v="426000"/>
    <s v="Closed"/>
  </r>
  <r>
    <s v="NYSE"/>
    <x v="1"/>
    <x v="462"/>
    <n v="12.7"/>
    <x v="122"/>
    <n v="12.68"/>
    <n v="13.3"/>
    <n v="485500"/>
    <s v="Open"/>
  </r>
  <r>
    <s v="NYSE"/>
    <x v="1"/>
    <x v="461"/>
    <n v="12.28"/>
    <x v="140"/>
    <n v="12.2"/>
    <n v="12.45"/>
    <n v="149900"/>
    <s v="Open"/>
  </r>
  <r>
    <s v="NYSE"/>
    <x v="1"/>
    <x v="460"/>
    <n v="12.3"/>
    <x v="140"/>
    <n v="12.06"/>
    <n v="12.27"/>
    <n v="342200"/>
    <s v="Closed"/>
  </r>
  <r>
    <s v="NYSE"/>
    <x v="1"/>
    <x v="459"/>
    <n v="12.82"/>
    <x v="725"/>
    <n v="12.25"/>
    <n v="12.28"/>
    <n v="199600"/>
    <s v="Closed"/>
  </r>
  <r>
    <s v="NYSE"/>
    <x v="1"/>
    <x v="458"/>
    <n v="12.92"/>
    <x v="708"/>
    <n v="12.75"/>
    <n v="12.82"/>
    <n v="148100"/>
    <s v="Closed"/>
  </r>
  <r>
    <s v="NYSE"/>
    <x v="1"/>
    <x v="457"/>
    <n v="12.95"/>
    <x v="726"/>
    <n v="12.82"/>
    <n v="12.82"/>
    <n v="69400"/>
    <s v="Open"/>
  </r>
  <r>
    <s v="NYSE"/>
    <x v="1"/>
    <x v="456"/>
    <n v="12.95"/>
    <x v="727"/>
    <n v="12.62"/>
    <n v="12.85"/>
    <n v="582000"/>
    <s v="Closed"/>
  </r>
  <r>
    <s v="NYSE"/>
    <x v="1"/>
    <x v="455"/>
    <n v="13.7"/>
    <x v="128"/>
    <n v="12.65"/>
    <n v="12.98"/>
    <n v="317600"/>
    <s v="Closed"/>
  </r>
  <r>
    <s v="NYSE"/>
    <x v="1"/>
    <x v="454"/>
    <n v="13.8"/>
    <x v="34"/>
    <n v="13.6"/>
    <n v="13.7"/>
    <n v="88900"/>
    <s v="Closed"/>
  </r>
  <r>
    <s v="NYSE"/>
    <x v="1"/>
    <x v="453"/>
    <n v="13.9"/>
    <x v="606"/>
    <n v="13.75"/>
    <n v="13.78"/>
    <n v="51400"/>
    <s v="Open"/>
  </r>
  <r>
    <s v="NYSE"/>
    <x v="1"/>
    <x v="452"/>
    <n v="13.95"/>
    <x v="22"/>
    <n v="13.75"/>
    <n v="13.94"/>
    <n v="96000"/>
    <s v="Closed"/>
  </r>
  <r>
    <s v="NYSE"/>
    <x v="1"/>
    <x v="451"/>
    <n v="14"/>
    <x v="15"/>
    <n v="13.85"/>
    <n v="13.9"/>
    <n v="60100"/>
    <s v="Open"/>
  </r>
  <r>
    <s v="NYSE"/>
    <x v="1"/>
    <x v="450"/>
    <n v="13.9"/>
    <x v="15"/>
    <n v="13.74"/>
    <n v="14"/>
    <n v="53900"/>
    <s v="Closed"/>
  </r>
  <r>
    <s v="NYSE"/>
    <x v="1"/>
    <x v="449"/>
    <n v="13.97"/>
    <x v="13"/>
    <n v="13.76"/>
    <n v="14"/>
    <n v="136000"/>
    <s v="Closed"/>
  </r>
  <r>
    <s v="NYSE"/>
    <x v="1"/>
    <x v="448"/>
    <n v="13.95"/>
    <x v="15"/>
    <n v="13.83"/>
    <n v="13.94"/>
    <n v="199900"/>
    <s v="Open"/>
  </r>
  <r>
    <s v="NYSE"/>
    <x v="1"/>
    <x v="447"/>
    <n v="14.04"/>
    <x v="10"/>
    <n v="13.8"/>
    <n v="13.85"/>
    <n v="92200"/>
    <s v="Closed"/>
  </r>
  <r>
    <s v="NYSE"/>
    <x v="1"/>
    <x v="446"/>
    <n v="14.25"/>
    <x v="7"/>
    <n v="13.97"/>
    <n v="14.06"/>
    <n v="340300"/>
    <s v="Closed"/>
  </r>
  <r>
    <s v="NYSE"/>
    <x v="1"/>
    <x v="445"/>
    <n v="14.25"/>
    <x v="7"/>
    <n v="14.08"/>
    <n v="14.3"/>
    <n v="141200"/>
    <s v="Closed"/>
  </r>
  <r>
    <s v="NYSE"/>
    <x v="1"/>
    <x v="444"/>
    <n v="14.38"/>
    <x v="728"/>
    <n v="14.1"/>
    <n v="14.19"/>
    <n v="96400"/>
    <s v="Closed"/>
  </r>
  <r>
    <s v="NYSE"/>
    <x v="1"/>
    <x v="443"/>
    <n v="13.82"/>
    <x v="8"/>
    <n v="13.76"/>
    <n v="14.42"/>
    <n v="77100"/>
    <s v="Open"/>
  </r>
  <r>
    <s v="NYSE"/>
    <x v="1"/>
    <x v="442"/>
    <n v="14.3"/>
    <x v="561"/>
    <n v="13.57"/>
    <n v="13.83"/>
    <n v="255400"/>
    <s v="Closed"/>
  </r>
  <r>
    <s v="NYSE"/>
    <x v="1"/>
    <x v="441"/>
    <n v="14.22"/>
    <x v="563"/>
    <n v="14.22"/>
    <n v="14.36"/>
    <n v="132600"/>
    <s v="Open"/>
  </r>
  <r>
    <s v="NYSE"/>
    <x v="1"/>
    <x v="440"/>
    <n v="14.4"/>
    <x v="603"/>
    <n v="14"/>
    <n v="14.22"/>
    <n v="174900"/>
    <s v="Closed"/>
  </r>
  <r>
    <s v="NYSE"/>
    <x v="1"/>
    <x v="439"/>
    <n v="14.6"/>
    <x v="568"/>
    <n v="14.29"/>
    <n v="14.45"/>
    <n v="105200"/>
    <s v="Closed"/>
  </r>
  <r>
    <s v="NYSE"/>
    <x v="1"/>
    <x v="438"/>
    <n v="14.27"/>
    <x v="28"/>
    <n v="14.27"/>
    <n v="14.7"/>
    <n v="125900"/>
    <s v="Open"/>
  </r>
  <r>
    <s v="NYSE"/>
    <x v="1"/>
    <x v="437"/>
    <n v="14.15"/>
    <x v="653"/>
    <n v="14"/>
    <n v="14.21"/>
    <n v="115000"/>
    <s v="Open"/>
  </r>
  <r>
    <s v="NYSE"/>
    <x v="1"/>
    <x v="436"/>
    <n v="13.91"/>
    <x v="653"/>
    <n v="13.86"/>
    <n v="14.14"/>
    <n v="360900"/>
    <s v="Open"/>
  </r>
  <r>
    <s v="NYSE"/>
    <x v="1"/>
    <x v="435"/>
    <n v="13.68"/>
    <x v="672"/>
    <n v="13.52"/>
    <n v="13.91"/>
    <n v="168400"/>
    <s v="Closed"/>
  </r>
  <r>
    <s v="NYSE"/>
    <x v="1"/>
    <x v="434"/>
    <n v="13.75"/>
    <x v="729"/>
    <n v="13.51"/>
    <n v="13.75"/>
    <n v="158000"/>
    <s v="Closed"/>
  </r>
  <r>
    <s v="NYSE"/>
    <x v="1"/>
    <x v="433"/>
    <n v="13.38"/>
    <x v="730"/>
    <n v="13.2"/>
    <n v="13.75"/>
    <n v="178100"/>
    <s v="Closed"/>
  </r>
  <r>
    <s v="NYSE"/>
    <x v="1"/>
    <x v="432"/>
    <n v="13.86"/>
    <x v="12"/>
    <n v="13.29"/>
    <n v="13.36"/>
    <n v="99800"/>
    <s v="Closed"/>
  </r>
  <r>
    <s v="NYSE"/>
    <x v="1"/>
    <x v="431"/>
    <n v="13.33"/>
    <x v="13"/>
    <n v="13.33"/>
    <n v="13.95"/>
    <n v="187200"/>
    <s v="Open"/>
  </r>
  <r>
    <s v="NYSE"/>
    <x v="1"/>
    <x v="430"/>
    <n v="13.96"/>
    <x v="730"/>
    <n v="13.1"/>
    <n v="13.3"/>
    <n v="132800"/>
    <s v="Closed"/>
  </r>
  <r>
    <s v="NYSE"/>
    <x v="1"/>
    <x v="429"/>
    <n v="14.15"/>
    <x v="653"/>
    <n v="13.62"/>
    <n v="13.71"/>
    <n v="191600"/>
    <s v="Closed"/>
  </r>
  <r>
    <s v="NYSE"/>
    <x v="1"/>
    <x v="428"/>
    <n v="14.1"/>
    <x v="653"/>
    <n v="13.98"/>
    <n v="13.98"/>
    <n v="233700"/>
    <s v="Open"/>
  </r>
  <r>
    <s v="NYSE"/>
    <x v="1"/>
    <x v="427"/>
    <n v="14.3"/>
    <x v="7"/>
    <n v="13.99"/>
    <n v="14.05"/>
    <n v="223000"/>
    <s v="Closed"/>
  </r>
  <r>
    <s v="NYSE"/>
    <x v="1"/>
    <x v="426"/>
    <n v="14.68"/>
    <x v="592"/>
    <n v="13.93"/>
    <n v="14.04"/>
    <n v="224700"/>
    <s v="Closed"/>
  </r>
  <r>
    <s v="NYSE"/>
    <x v="1"/>
    <x v="425"/>
    <n v="14.25"/>
    <x v="593"/>
    <n v="13.8"/>
    <n v="14.68"/>
    <n v="830900"/>
    <s v="Closed"/>
  </r>
  <r>
    <s v="NYSE"/>
    <x v="1"/>
    <x v="424"/>
    <n v="16"/>
    <x v="59"/>
    <n v="15.41"/>
    <n v="15.83"/>
    <n v="188300"/>
    <s v="Closed"/>
  </r>
  <r>
    <s v="NYSE"/>
    <x v="1"/>
    <x v="423"/>
    <n v="15.7"/>
    <x v="731"/>
    <n v="15.42"/>
    <n v="16.05"/>
    <n v="171000"/>
    <s v="Closed"/>
  </r>
  <r>
    <s v="NYSE"/>
    <x v="1"/>
    <x v="422"/>
    <n v="15.82"/>
    <x v="46"/>
    <n v="15.22"/>
    <n v="15.73"/>
    <n v="208900"/>
    <s v="Closed"/>
  </r>
  <r>
    <s v="NYSE"/>
    <x v="1"/>
    <x v="421"/>
    <n v="15.47"/>
    <x v="732"/>
    <n v="15.21"/>
    <n v="15.78"/>
    <n v="135000"/>
    <s v="Closed"/>
  </r>
  <r>
    <s v="NYSE"/>
    <x v="1"/>
    <x v="420"/>
    <n v="15.15"/>
    <x v="733"/>
    <n v="14.81"/>
    <n v="15.42"/>
    <n v="103500"/>
    <s v="Closed"/>
  </r>
  <r>
    <s v="NYSE"/>
    <x v="1"/>
    <x v="419"/>
    <n v="15.4"/>
    <x v="646"/>
    <n v="14.85"/>
    <n v="15.1"/>
    <n v="493300"/>
    <s v="Closed"/>
  </r>
  <r>
    <s v="NYSE"/>
    <x v="1"/>
    <x v="418"/>
    <n v="15.64"/>
    <x v="734"/>
    <n v="15.12"/>
    <n v="15.4"/>
    <n v="191600"/>
    <s v="Closed"/>
  </r>
  <r>
    <s v="NYSE"/>
    <x v="1"/>
    <x v="417"/>
    <n v="15.58"/>
    <x v="735"/>
    <n v="15.5"/>
    <n v="15.65"/>
    <n v="353200"/>
    <s v="Open"/>
  </r>
  <r>
    <s v="NYSE"/>
    <x v="1"/>
    <x v="416"/>
    <n v="15.97"/>
    <x v="736"/>
    <n v="15.35"/>
    <n v="15.43"/>
    <n v="362100"/>
    <s v="Closed"/>
  </r>
  <r>
    <s v="NYSE"/>
    <x v="1"/>
    <x v="415"/>
    <n v="15.98"/>
    <x v="59"/>
    <n v="15.66"/>
    <n v="15.99"/>
    <n v="130200"/>
    <s v="Closed"/>
  </r>
  <r>
    <s v="NYSE"/>
    <x v="1"/>
    <x v="414"/>
    <n v="15.78"/>
    <x v="737"/>
    <n v="15.78"/>
    <n v="15.98"/>
    <n v="171600"/>
    <s v="Open"/>
  </r>
  <r>
    <s v="NYSE"/>
    <x v="1"/>
    <x v="413"/>
    <n v="15.96"/>
    <x v="738"/>
    <n v="15.52"/>
    <n v="15.65"/>
    <n v="141600"/>
    <s v="Closed"/>
  </r>
  <r>
    <s v="NYSE"/>
    <x v="1"/>
    <x v="412"/>
    <n v="15.61"/>
    <x v="739"/>
    <n v="15.32"/>
    <n v="16.100000000000001"/>
    <n v="167500"/>
    <s v="Closed"/>
  </r>
  <r>
    <s v="NYSE"/>
    <x v="1"/>
    <x v="411"/>
    <n v="16.149999999999999"/>
    <x v="740"/>
    <n v="15.45"/>
    <n v="15.67"/>
    <n v="81500"/>
    <s v="Closed"/>
  </r>
  <r>
    <s v="NYSE"/>
    <x v="1"/>
    <x v="410"/>
    <n v="16.27"/>
    <x v="739"/>
    <n v="15.91"/>
    <n v="16.05"/>
    <n v="51800"/>
    <s v="Closed"/>
  </r>
  <r>
    <s v="NYSE"/>
    <x v="1"/>
    <x v="409"/>
    <n v="16.350000000000001"/>
    <x v="741"/>
    <n v="15.87"/>
    <n v="16.239999999999998"/>
    <n v="101400"/>
    <s v="Closed"/>
  </r>
  <r>
    <s v="NYSE"/>
    <x v="1"/>
    <x v="408"/>
    <n v="16.350000000000001"/>
    <x v="615"/>
    <n v="16.11"/>
    <n v="16.260000000000002"/>
    <n v="303200"/>
    <s v="Closed"/>
  </r>
  <r>
    <s v="NYSE"/>
    <x v="1"/>
    <x v="407"/>
    <n v="15.75"/>
    <x v="742"/>
    <n v="15.5"/>
    <n v="16.239999999999998"/>
    <n v="198500"/>
    <s v="Closed"/>
  </r>
  <r>
    <s v="NYSE"/>
    <x v="1"/>
    <x v="406"/>
    <n v="15.5"/>
    <x v="743"/>
    <n v="15.42"/>
    <n v="15.7"/>
    <n v="182900"/>
    <s v="Open"/>
  </r>
  <r>
    <s v="NYSE"/>
    <x v="1"/>
    <x v="405"/>
    <n v="16.100000000000001"/>
    <x v="744"/>
    <n v="15.4"/>
    <n v="15.65"/>
    <n v="208000"/>
    <s v="Closed"/>
  </r>
  <r>
    <s v="NYSE"/>
    <x v="1"/>
    <x v="404"/>
    <n v="16.7"/>
    <x v="745"/>
    <n v="15.68"/>
    <n v="16.100000000000001"/>
    <n v="357700"/>
    <s v="Closed"/>
  </r>
  <r>
    <s v="NYSE"/>
    <x v="1"/>
    <x v="403"/>
    <n v="17.25"/>
    <x v="746"/>
    <n v="16.420000000000002"/>
    <n v="16.7"/>
    <n v="718600"/>
    <s v="Closed"/>
  </r>
  <r>
    <s v="NYSE"/>
    <x v="1"/>
    <x v="402"/>
    <n v="14.14"/>
    <x v="747"/>
    <n v="14.14"/>
    <n v="16"/>
    <n v="1130100"/>
    <s v="Open"/>
  </r>
  <r>
    <s v="NYSE"/>
    <x v="1"/>
    <x v="401"/>
    <n v="14.2"/>
    <x v="655"/>
    <n v="13.87"/>
    <n v="14.04"/>
    <n v="119000"/>
    <s v="Closed"/>
  </r>
  <r>
    <s v="NYSE"/>
    <x v="1"/>
    <x v="400"/>
    <n v="14"/>
    <x v="561"/>
    <n v="13.96"/>
    <n v="14.29"/>
    <n v="237800"/>
    <s v="Open"/>
  </r>
  <r>
    <s v="NYSE"/>
    <x v="1"/>
    <x v="399"/>
    <n v="13.21"/>
    <x v="606"/>
    <n v="13.19"/>
    <n v="13.97"/>
    <n v="462400"/>
    <s v="Open"/>
  </r>
  <r>
    <s v="NYSE"/>
    <x v="1"/>
    <x v="398"/>
    <n v="12.42"/>
    <x v="608"/>
    <n v="12.39"/>
    <n v="13.21"/>
    <n v="988000"/>
    <s v="Open"/>
  </r>
  <r>
    <s v="NYSE"/>
    <x v="1"/>
    <x v="397"/>
    <n v="12.78"/>
    <x v="748"/>
    <n v="12.25"/>
    <n v="12.48"/>
    <n v="364700"/>
    <s v="Closed"/>
  </r>
  <r>
    <s v="NYSE"/>
    <x v="1"/>
    <x v="396"/>
    <n v="12.84"/>
    <x v="749"/>
    <n v="12.74"/>
    <n v="12.75"/>
    <n v="160900"/>
    <s v="Open"/>
  </r>
  <r>
    <s v="NYSE"/>
    <x v="1"/>
    <x v="395"/>
    <n v="12.75"/>
    <x v="750"/>
    <n v="12.68"/>
    <n v="12.75"/>
    <n v="388600"/>
    <s v="Open"/>
  </r>
  <r>
    <s v="NYSE"/>
    <x v="1"/>
    <x v="394"/>
    <n v="13.1"/>
    <x v="750"/>
    <n v="12.4"/>
    <n v="12.62"/>
    <n v="309200"/>
    <s v="Closed"/>
  </r>
  <r>
    <s v="NYSE"/>
    <x v="1"/>
    <x v="393"/>
    <n v="13.2"/>
    <x v="718"/>
    <n v="13"/>
    <n v="13.19"/>
    <n v="428200"/>
    <s v="Closed"/>
  </r>
  <r>
    <s v="NYSE"/>
    <x v="1"/>
    <x v="392"/>
    <n v="12.95"/>
    <x v="712"/>
    <n v="12.73"/>
    <n v="13.28"/>
    <n v="292600"/>
    <s v="Closed"/>
  </r>
  <r>
    <s v="NYSE"/>
    <x v="1"/>
    <x v="391"/>
    <n v="12.43"/>
    <x v="751"/>
    <n v="12.43"/>
    <n v="12.93"/>
    <n v="503600"/>
    <s v="Open"/>
  </r>
  <r>
    <s v="NYSE"/>
    <x v="1"/>
    <x v="390"/>
    <n v="11.75"/>
    <x v="701"/>
    <n v="11.73"/>
    <n v="12.25"/>
    <n v="295500"/>
    <s v="Open"/>
  </r>
  <r>
    <s v="NYSE"/>
    <x v="1"/>
    <x v="389"/>
    <n v="11.74"/>
    <x v="752"/>
    <n v="11.6"/>
    <n v="11.72"/>
    <n v="128700"/>
    <s v="Open"/>
  </r>
  <r>
    <s v="NYSE"/>
    <x v="1"/>
    <x v="388"/>
    <n v="11.81"/>
    <x v="753"/>
    <n v="11.62"/>
    <n v="11.74"/>
    <n v="211500"/>
    <s v="Closed"/>
  </r>
  <r>
    <s v="NYSE"/>
    <x v="1"/>
    <x v="387"/>
    <n v="11.58"/>
    <x v="754"/>
    <n v="11.52"/>
    <n v="11.71"/>
    <n v="250000"/>
    <s v="Open"/>
  </r>
  <r>
    <s v="NYSE"/>
    <x v="1"/>
    <x v="386"/>
    <n v="12.03"/>
    <x v="755"/>
    <n v="11.45"/>
    <n v="11.68"/>
    <n v="144700"/>
    <s v="Closed"/>
  </r>
  <r>
    <s v="NYSE"/>
    <x v="1"/>
    <x v="385"/>
    <n v="12.13"/>
    <x v="695"/>
    <n v="11.98"/>
    <n v="12.11"/>
    <n v="195100"/>
    <s v="Open"/>
  </r>
  <r>
    <s v="NYSE"/>
    <x v="1"/>
    <x v="384"/>
    <n v="12.25"/>
    <x v="699"/>
    <n v="11.98"/>
    <n v="12.03"/>
    <n v="214000"/>
    <s v="Closed"/>
  </r>
  <r>
    <s v="NYSE"/>
    <x v="1"/>
    <x v="383"/>
    <n v="12.31"/>
    <x v="692"/>
    <n v="12.1"/>
    <n v="12.26"/>
    <n v="84600"/>
    <s v="Closed"/>
  </r>
  <r>
    <s v="NYSE"/>
    <x v="1"/>
    <x v="382"/>
    <n v="12.5"/>
    <x v="140"/>
    <n v="12.29"/>
    <n v="12.38"/>
    <n v="111800"/>
    <s v="Closed"/>
  </r>
  <r>
    <s v="NYSE"/>
    <x v="1"/>
    <x v="381"/>
    <n v="12.15"/>
    <x v="756"/>
    <n v="12.15"/>
    <n v="12.5"/>
    <n v="335100"/>
    <s v="Open"/>
  </r>
  <r>
    <s v="NYSE"/>
    <x v="1"/>
    <x v="380"/>
    <n v="12.52"/>
    <x v="691"/>
    <n v="12.21"/>
    <n v="12.21"/>
    <n v="263300"/>
    <s v="Closed"/>
  </r>
  <r>
    <s v="NYSE"/>
    <x v="1"/>
    <x v="379"/>
    <n v="12.35"/>
    <x v="140"/>
    <n v="12.13"/>
    <n v="12.42"/>
    <n v="199900"/>
    <s v="Closed"/>
  </r>
  <r>
    <s v="NYSE"/>
    <x v="1"/>
    <x v="378"/>
    <n v="12.67"/>
    <x v="757"/>
    <n v="12.37"/>
    <n v="12.38"/>
    <n v="166700"/>
    <s v="Closed"/>
  </r>
  <r>
    <s v="NYSE"/>
    <x v="1"/>
    <x v="377"/>
    <n v="12.82"/>
    <x v="129"/>
    <n v="12.25"/>
    <n v="12.66"/>
    <n v="94600"/>
    <s v="Closed"/>
  </r>
  <r>
    <s v="NYSE"/>
    <x v="1"/>
    <x v="376"/>
    <n v="13.12"/>
    <x v="758"/>
    <n v="12.79"/>
    <n v="12.87"/>
    <n v="98200"/>
    <s v="Closed"/>
  </r>
  <r>
    <s v="NYSE"/>
    <x v="1"/>
    <x v="375"/>
    <n v="12.96"/>
    <x v="759"/>
    <n v="12.96"/>
    <n v="13.14"/>
    <n v="400400"/>
    <s v="Open"/>
  </r>
  <r>
    <s v="NYSE"/>
    <x v="1"/>
    <x v="374"/>
    <n v="13.1"/>
    <x v="760"/>
    <n v="12.95"/>
    <n v="13.01"/>
    <n v="141900"/>
    <s v="Open"/>
  </r>
  <r>
    <s v="NYSE"/>
    <x v="1"/>
    <x v="373"/>
    <n v="13.05"/>
    <x v="761"/>
    <n v="12.88"/>
    <n v="13.1"/>
    <n v="182600"/>
    <s v="Closed"/>
  </r>
  <r>
    <s v="NYSE"/>
    <x v="1"/>
    <x v="372"/>
    <n v="12.83"/>
    <x v="762"/>
    <n v="12.7"/>
    <n v="13.1"/>
    <n v="332600"/>
    <s v="Open"/>
  </r>
  <r>
    <s v="NYSE"/>
    <x v="1"/>
    <x v="371"/>
    <n v="12.72"/>
    <x v="763"/>
    <n v="12.41"/>
    <n v="12.75"/>
    <n v="353800"/>
    <s v="Closed"/>
  </r>
  <r>
    <s v="NYSE"/>
    <x v="1"/>
    <x v="370"/>
    <n v="12.65"/>
    <x v="705"/>
    <n v="12.63"/>
    <n v="12.7"/>
    <n v="103200"/>
    <s v="Open"/>
  </r>
  <r>
    <s v="NYSE"/>
    <x v="1"/>
    <x v="369"/>
    <n v="12.75"/>
    <x v="137"/>
    <n v="12.4"/>
    <n v="12.7"/>
    <n v="290300"/>
    <s v="Closed"/>
  </r>
  <r>
    <s v="NYSE"/>
    <x v="1"/>
    <x v="368"/>
    <n v="12.51"/>
    <x v="750"/>
    <n v="12.44"/>
    <n v="12.75"/>
    <n v="200800"/>
    <s v="Open"/>
  </r>
  <r>
    <s v="NYSE"/>
    <x v="1"/>
    <x v="367"/>
    <n v="13.05"/>
    <x v="764"/>
    <n v="11.64"/>
    <n v="12.5"/>
    <n v="549800"/>
    <s v="Closed"/>
  </r>
  <r>
    <s v="NYSE"/>
    <x v="1"/>
    <x v="366"/>
    <n v="14.3"/>
    <x v="7"/>
    <n v="14.1"/>
    <n v="14.15"/>
    <n v="289500"/>
    <s v="Closed"/>
  </r>
  <r>
    <s v="NYSE"/>
    <x v="1"/>
    <x v="365"/>
    <n v="14.9"/>
    <x v="591"/>
    <n v="14.24"/>
    <n v="14.4"/>
    <n v="149300"/>
    <s v="Closed"/>
  </r>
  <r>
    <s v="NYSE"/>
    <x v="1"/>
    <x v="364"/>
    <n v="14.89"/>
    <x v="593"/>
    <n v="14.63"/>
    <n v="14.85"/>
    <n v="112100"/>
    <s v="Closed"/>
  </r>
  <r>
    <s v="NYSE"/>
    <x v="1"/>
    <x v="363"/>
    <n v="14.62"/>
    <x v="29"/>
    <n v="14.43"/>
    <n v="14.79"/>
    <n v="450400"/>
    <s v="Closed"/>
  </r>
  <r>
    <s v="NYSE"/>
    <x v="1"/>
    <x v="362"/>
    <n v="13.98"/>
    <x v="567"/>
    <n v="13.8"/>
    <n v="14.14"/>
    <n v="187900"/>
    <s v="Closed"/>
  </r>
  <r>
    <s v="NYSE"/>
    <x v="1"/>
    <x v="361"/>
    <n v="14.15"/>
    <x v="765"/>
    <n v="13.85"/>
    <n v="13.88"/>
    <n v="141100"/>
    <s v="Closed"/>
  </r>
  <r>
    <s v="NYSE"/>
    <x v="1"/>
    <x v="360"/>
    <n v="14.02"/>
    <x v="653"/>
    <n v="13.77"/>
    <n v="14.15"/>
    <n v="233100"/>
    <s v="Closed"/>
  </r>
  <r>
    <s v="NYSE"/>
    <x v="1"/>
    <x v="359"/>
    <n v="13.24"/>
    <x v="666"/>
    <n v="13.06"/>
    <n v="13.93"/>
    <n v="372400"/>
    <s v="Closed"/>
  </r>
  <r>
    <s v="NYSE"/>
    <x v="1"/>
    <x v="358"/>
    <n v="13.07"/>
    <x v="689"/>
    <n v="12.78"/>
    <n v="13"/>
    <n v="88800"/>
    <s v="Closed"/>
  </r>
  <r>
    <s v="NYSE"/>
    <x v="1"/>
    <x v="357"/>
    <n v="13.46"/>
    <x v="36"/>
    <n v="12.9"/>
    <n v="13.11"/>
    <n v="203400"/>
    <s v="Closed"/>
  </r>
  <r>
    <s v="NYSE"/>
    <x v="1"/>
    <x v="356"/>
    <n v="14"/>
    <x v="15"/>
    <n v="13.02"/>
    <n v="13.46"/>
    <n v="166700"/>
    <s v="Closed"/>
  </r>
  <r>
    <s v="NYSE"/>
    <x v="1"/>
    <x v="355"/>
    <n v="12.72"/>
    <x v="5"/>
    <n v="12.62"/>
    <n v="14"/>
    <n v="300800"/>
    <s v="Open"/>
  </r>
  <r>
    <s v="NYSE"/>
    <x v="1"/>
    <x v="354"/>
    <n v="13.81"/>
    <x v="676"/>
    <n v="12.23"/>
    <n v="12.6"/>
    <n v="394200"/>
    <s v="Closed"/>
  </r>
  <r>
    <s v="NYSE"/>
    <x v="1"/>
    <x v="353"/>
    <n v="13.47"/>
    <x v="666"/>
    <n v="13.47"/>
    <n v="13.78"/>
    <n v="489400"/>
    <s v="Open"/>
  </r>
  <r>
    <s v="NYSE"/>
    <x v="1"/>
    <x v="352"/>
    <n v="13.85"/>
    <x v="34"/>
    <n v="13.29"/>
    <n v="13.37"/>
    <n v="289200"/>
    <s v="Closed"/>
  </r>
  <r>
    <s v="NYSE"/>
    <x v="1"/>
    <x v="351"/>
    <n v="13.68"/>
    <x v="766"/>
    <n v="13.65"/>
    <n v="13.9"/>
    <n v="361100"/>
    <s v="Open"/>
  </r>
  <r>
    <s v="NYSE"/>
    <x v="1"/>
    <x v="350"/>
    <n v="13.73"/>
    <x v="766"/>
    <n v="13.45"/>
    <n v="13.58"/>
    <n v="392500"/>
    <s v="Closed"/>
  </r>
  <r>
    <s v="NYSE"/>
    <x v="1"/>
    <x v="349"/>
    <n v="14.91"/>
    <x v="38"/>
    <n v="13.35"/>
    <n v="13.72"/>
    <n v="1791100"/>
    <s v="Closed"/>
  </r>
  <r>
    <s v="NYSE"/>
    <x v="1"/>
    <x v="348"/>
    <n v="15.46"/>
    <x v="767"/>
    <n v="14.82"/>
    <n v="14.92"/>
    <n v="228000"/>
    <s v="Closed"/>
  </r>
  <r>
    <s v="NYSE"/>
    <x v="1"/>
    <x v="347"/>
    <n v="15.5"/>
    <x v="633"/>
    <n v="15.32"/>
    <n v="15.38"/>
    <n v="262200"/>
    <s v="Closed"/>
  </r>
  <r>
    <s v="NYSE"/>
    <x v="1"/>
    <x v="346"/>
    <n v="15.53"/>
    <x v="49"/>
    <n v="15.35"/>
    <n v="15.5"/>
    <n v="318400"/>
    <s v="Closed"/>
  </r>
  <r>
    <s v="NYSE"/>
    <x v="1"/>
    <x v="345"/>
    <n v="15.73"/>
    <x v="48"/>
    <n v="15.38"/>
    <n v="15.53"/>
    <n v="188900"/>
    <s v="Closed"/>
  </r>
  <r>
    <s v="NYSE"/>
    <x v="1"/>
    <x v="344"/>
    <n v="15.71"/>
    <x v="768"/>
    <n v="15.61"/>
    <n v="15.8"/>
    <n v="553800"/>
    <s v="Open"/>
  </r>
  <r>
    <s v="NYSE"/>
    <x v="1"/>
    <x v="343"/>
    <n v="15.51"/>
    <x v="59"/>
    <n v="15.25"/>
    <n v="15.7"/>
    <n v="413500"/>
    <s v="Closed"/>
  </r>
  <r>
    <s v="NYSE"/>
    <x v="1"/>
    <x v="342"/>
    <n v="15.49"/>
    <x v="734"/>
    <n v="15"/>
    <n v="15.56"/>
    <n v="241000"/>
    <s v="Closed"/>
  </r>
  <r>
    <s v="NYSE"/>
    <x v="1"/>
    <x v="341"/>
    <n v="16.11"/>
    <x v="44"/>
    <n v="15.48"/>
    <n v="15.49"/>
    <n v="653100"/>
    <s v="Closed"/>
  </r>
  <r>
    <s v="NYSE"/>
    <x v="1"/>
    <x v="340"/>
    <n v="15.82"/>
    <x v="769"/>
    <n v="15.32"/>
    <n v="16.260000000000002"/>
    <n v="600000"/>
    <s v="Closed"/>
  </r>
  <r>
    <s v="NYSE"/>
    <x v="1"/>
    <x v="339"/>
    <n v="15.48"/>
    <x v="770"/>
    <n v="14.18"/>
    <n v="15.82"/>
    <n v="1236600"/>
    <s v="Closed"/>
  </r>
  <r>
    <s v="NYSE"/>
    <x v="1"/>
    <x v="338"/>
    <n v="15.48"/>
    <x v="771"/>
    <n v="15.29"/>
    <n v="15.48"/>
    <n v="2497400"/>
    <s v="Closed"/>
  </r>
  <r>
    <s v="NYSE"/>
    <x v="1"/>
    <x v="337"/>
    <n v="15.06"/>
    <x v="636"/>
    <n v="15.06"/>
    <n v="15.48"/>
    <n v="389600"/>
    <s v="Open"/>
  </r>
  <r>
    <s v="NYSE"/>
    <x v="1"/>
    <x v="336"/>
    <n v="14.72"/>
    <x v="580"/>
    <n v="14.6"/>
    <n v="15.05"/>
    <n v="896900"/>
    <s v="Open"/>
  </r>
  <r>
    <s v="NYSE"/>
    <x v="1"/>
    <x v="335"/>
    <n v="15"/>
    <x v="574"/>
    <n v="14.57"/>
    <n v="14.72"/>
    <n v="190200"/>
    <s v="Closed"/>
  </r>
  <r>
    <s v="NYSE"/>
    <x v="1"/>
    <x v="334"/>
    <n v="14.47"/>
    <x v="643"/>
    <n v="14.4"/>
    <n v="14.96"/>
    <n v="221900"/>
    <s v="Open"/>
  </r>
  <r>
    <s v="NYSE"/>
    <x v="1"/>
    <x v="333"/>
    <n v="14.66"/>
    <x v="592"/>
    <n v="14.2"/>
    <n v="14.42"/>
    <n v="323000"/>
    <s v="Closed"/>
  </r>
  <r>
    <s v="NYSE"/>
    <x v="1"/>
    <x v="332"/>
    <n v="15.14"/>
    <x v="634"/>
    <n v="14.61"/>
    <n v="14.71"/>
    <n v="449100"/>
    <s v="Closed"/>
  </r>
  <r>
    <s v="NYSE"/>
    <x v="1"/>
    <x v="331"/>
    <n v="16.18"/>
    <x v="737"/>
    <n v="15"/>
    <n v="15.04"/>
    <n v="279800"/>
    <s v="Closed"/>
  </r>
  <r>
    <s v="NYSE"/>
    <x v="1"/>
    <x v="330"/>
    <n v="16.02"/>
    <x v="626"/>
    <n v="15.82"/>
    <n v="16.18"/>
    <n v="396800"/>
    <s v="Closed"/>
  </r>
  <r>
    <s v="NYSE"/>
    <x v="1"/>
    <x v="329"/>
    <n v="16.37"/>
    <x v="772"/>
    <n v="15.97"/>
    <n v="16.059999999999999"/>
    <n v="619800"/>
    <s v="Closed"/>
  </r>
  <r>
    <s v="NYSE"/>
    <x v="1"/>
    <x v="328"/>
    <n v="16.07"/>
    <x v="773"/>
    <n v="15.89"/>
    <n v="16.37"/>
    <n v="484700"/>
    <s v="Closed"/>
  </r>
  <r>
    <s v="NYSE"/>
    <x v="1"/>
    <x v="327"/>
    <n v="16.149999999999999"/>
    <x v="774"/>
    <n v="15.97"/>
    <n v="16.07"/>
    <n v="186800"/>
    <s v="Closed"/>
  </r>
  <r>
    <s v="NYSE"/>
    <x v="1"/>
    <x v="326"/>
    <n v="15.6"/>
    <x v="768"/>
    <n v="15.6"/>
    <n v="15.67"/>
    <n v="96500"/>
    <s v="Open"/>
  </r>
  <r>
    <s v="NYSE"/>
    <x v="1"/>
    <x v="325"/>
    <n v="15.41"/>
    <x v="775"/>
    <n v="15.31"/>
    <n v="15.57"/>
    <n v="157300"/>
    <s v="Open"/>
  </r>
  <r>
    <s v="NYSE"/>
    <x v="1"/>
    <x v="324"/>
    <n v="15.36"/>
    <x v="767"/>
    <n v="15.05"/>
    <n v="15.45"/>
    <n v="561300"/>
    <s v="Closed"/>
  </r>
  <r>
    <s v="NYSE"/>
    <x v="1"/>
    <x v="323"/>
    <n v="15.6"/>
    <x v="776"/>
    <n v="15.29"/>
    <n v="15.4"/>
    <n v="539400"/>
    <s v="Closed"/>
  </r>
  <r>
    <s v="NYSE"/>
    <x v="1"/>
    <x v="322"/>
    <n v="15.76"/>
    <x v="59"/>
    <n v="15.5"/>
    <n v="15.51"/>
    <n v="699600"/>
    <s v="Closed"/>
  </r>
  <r>
    <s v="NYSE"/>
    <x v="1"/>
    <x v="321"/>
    <n v="15.25"/>
    <x v="775"/>
    <n v="15.22"/>
    <n v="15.65"/>
    <n v="1063800"/>
    <s v="Open"/>
  </r>
  <r>
    <s v="NYSE"/>
    <x v="1"/>
    <x v="320"/>
    <n v="15.06"/>
    <x v="646"/>
    <n v="14.45"/>
    <n v="14.75"/>
    <n v="1639600"/>
    <s v="Closed"/>
  </r>
  <r>
    <s v="NYSE"/>
    <x v="1"/>
    <x v="319"/>
    <n v="15.95"/>
    <x v="44"/>
    <n v="14.73"/>
    <n v="14.99"/>
    <n v="3066100"/>
    <s v="Closed"/>
  </r>
  <r>
    <s v="NYSE"/>
    <x v="1"/>
    <x v="318"/>
    <n v="20.05"/>
    <x v="777"/>
    <n v="15.8"/>
    <n v="16.350000000000001"/>
    <n v="4328000"/>
    <s v="Closed"/>
  </r>
  <r>
    <s v="NYSE"/>
    <x v="1"/>
    <x v="317"/>
    <n v="20.5"/>
    <x v="778"/>
    <n v="20.05"/>
    <n v="20.059999999999999"/>
    <n v="267400"/>
    <s v="Closed"/>
  </r>
  <r>
    <s v="NYSE"/>
    <x v="1"/>
    <x v="316"/>
    <n v="20.190000000000001"/>
    <x v="779"/>
    <n v="20"/>
    <n v="20.329999999999998"/>
    <n v="81400"/>
    <s v="Closed"/>
  </r>
  <r>
    <s v="NYSE"/>
    <x v="1"/>
    <x v="315"/>
    <n v="20"/>
    <x v="780"/>
    <n v="20"/>
    <n v="20.22"/>
    <n v="47900"/>
    <s v="Open"/>
  </r>
  <r>
    <s v="NYSE"/>
    <x v="1"/>
    <x v="314"/>
    <n v="19.52"/>
    <x v="781"/>
    <n v="19.5"/>
    <n v="19.95"/>
    <n v="197300"/>
    <s v="Open"/>
  </r>
  <r>
    <s v="NYSE"/>
    <x v="1"/>
    <x v="313"/>
    <n v="19.95"/>
    <x v="782"/>
    <n v="19.03"/>
    <n v="19.510000000000002"/>
    <n v="229500"/>
    <s v="Closed"/>
  </r>
  <r>
    <s v="NYSE"/>
    <x v="1"/>
    <x v="312"/>
    <n v="20.399999999999999"/>
    <x v="783"/>
    <n v="19.739999999999998"/>
    <n v="19.84"/>
    <n v="158200"/>
    <s v="Closed"/>
  </r>
  <r>
    <s v="NYSE"/>
    <x v="1"/>
    <x v="311"/>
    <n v="21.1"/>
    <x v="784"/>
    <n v="20.399999999999999"/>
    <n v="20.51"/>
    <n v="43200"/>
    <s v="Closed"/>
  </r>
  <r>
    <s v="NYSE"/>
    <x v="1"/>
    <x v="310"/>
    <n v="22.7"/>
    <x v="785"/>
    <n v="21.15"/>
    <n v="21.16"/>
    <n v="315400"/>
    <s v="Closed"/>
  </r>
  <r>
    <s v="NYSE"/>
    <x v="1"/>
    <x v="309"/>
    <n v="23.5"/>
    <x v="786"/>
    <n v="22.1"/>
    <n v="22.74"/>
    <n v="74600"/>
    <s v="Closed"/>
  </r>
  <r>
    <s v="NYSE"/>
    <x v="1"/>
    <x v="308"/>
    <n v="21.4"/>
    <x v="787"/>
    <n v="21.39"/>
    <n v="22.75"/>
    <n v="143200"/>
    <s v="Open"/>
  </r>
  <r>
    <s v="NYSE"/>
    <x v="1"/>
    <x v="307"/>
    <n v="20.8"/>
    <x v="788"/>
    <n v="20.75"/>
    <n v="21.39"/>
    <n v="273800"/>
    <s v="Open"/>
  </r>
  <r>
    <s v="NYSE"/>
    <x v="1"/>
    <x v="306"/>
    <n v="20.2"/>
    <x v="789"/>
    <n v="20.149999999999999"/>
    <n v="20.79"/>
    <n v="260000"/>
    <s v="Open"/>
  </r>
  <r>
    <s v="NYSE"/>
    <x v="1"/>
    <x v="305"/>
    <n v="20.75"/>
    <x v="790"/>
    <n v="20.13"/>
    <n v="20.2"/>
    <n v="207500"/>
    <s v="Closed"/>
  </r>
  <r>
    <s v="NYSE"/>
    <x v="1"/>
    <x v="304"/>
    <n v="20.95"/>
    <x v="791"/>
    <n v="20.7"/>
    <n v="20.79"/>
    <n v="193600"/>
    <s v="Closed"/>
  </r>
  <r>
    <s v="NYSE"/>
    <x v="1"/>
    <x v="303"/>
    <n v="20.9"/>
    <x v="792"/>
    <n v="20.77"/>
    <n v="20.95"/>
    <n v="81900"/>
    <s v="Open"/>
  </r>
  <r>
    <s v="NYSE"/>
    <x v="1"/>
    <x v="302"/>
    <n v="21.6"/>
    <x v="793"/>
    <n v="20.95"/>
    <n v="21"/>
    <n v="33200"/>
    <s v="Closed"/>
  </r>
  <r>
    <s v="NYSE"/>
    <x v="1"/>
    <x v="301"/>
    <n v="21.85"/>
    <x v="794"/>
    <n v="21.6"/>
    <n v="21.6"/>
    <n v="134400"/>
    <s v="Closed"/>
  </r>
  <r>
    <s v="NYSE"/>
    <x v="1"/>
    <x v="300"/>
    <n v="22"/>
    <x v="795"/>
    <n v="21.8"/>
    <n v="21.85"/>
    <n v="176000"/>
    <s v="Closed"/>
  </r>
  <r>
    <s v="NYSE"/>
    <x v="1"/>
    <x v="299"/>
    <n v="21.95"/>
    <x v="795"/>
    <n v="21.6"/>
    <n v="22"/>
    <n v="60300"/>
    <s v="Closed"/>
  </r>
  <r>
    <s v="NYSE"/>
    <x v="1"/>
    <x v="298"/>
    <n v="22.3"/>
    <x v="796"/>
    <n v="22"/>
    <n v="22"/>
    <n v="146000"/>
    <s v="Closed"/>
  </r>
  <r>
    <s v="NYSE"/>
    <x v="1"/>
    <x v="297"/>
    <n v="22.55"/>
    <x v="797"/>
    <n v="22.24"/>
    <n v="22.3"/>
    <n v="380700"/>
    <s v="Closed"/>
  </r>
  <r>
    <s v="NYSE"/>
    <x v="1"/>
    <x v="296"/>
    <n v="22.6"/>
    <x v="798"/>
    <n v="22.5"/>
    <n v="22.55"/>
    <n v="89800"/>
    <s v="Open"/>
  </r>
  <r>
    <s v="NYSE"/>
    <x v="1"/>
    <x v="295"/>
    <n v="22.3"/>
    <x v="799"/>
    <n v="22.3"/>
    <n v="22.63"/>
    <n v="165300"/>
    <s v="Open"/>
  </r>
  <r>
    <s v="NYSE"/>
    <x v="1"/>
    <x v="294"/>
    <n v="22.17"/>
    <x v="800"/>
    <n v="22.15"/>
    <n v="22.34"/>
    <n v="109800"/>
    <s v="Open"/>
  </r>
  <r>
    <s v="NYSE"/>
    <x v="1"/>
    <x v="293"/>
    <n v="22.2"/>
    <x v="801"/>
    <n v="21.09"/>
    <n v="22.2"/>
    <n v="679600"/>
    <s v="Closed"/>
  </r>
  <r>
    <s v="NYSE"/>
    <x v="1"/>
    <x v="292"/>
    <n v="23.72"/>
    <x v="802"/>
    <n v="23.31"/>
    <n v="23.45"/>
    <n v="82000"/>
    <s v="Closed"/>
  </r>
  <r>
    <s v="NYSE"/>
    <x v="1"/>
    <x v="291"/>
    <n v="21.83"/>
    <x v="803"/>
    <n v="21.83"/>
    <n v="23.72"/>
    <n v="498300"/>
    <s v="Open"/>
  </r>
  <r>
    <s v="NYSE"/>
    <x v="1"/>
    <x v="290"/>
    <n v="21.75"/>
    <x v="804"/>
    <n v="21.25"/>
    <n v="21.84"/>
    <n v="172200"/>
    <s v="Closed"/>
  </r>
  <r>
    <s v="NYSE"/>
    <x v="1"/>
    <x v="289"/>
    <n v="21.9"/>
    <x v="805"/>
    <n v="21.9"/>
    <n v="21.9"/>
    <n v="120000"/>
    <s v="Open"/>
  </r>
  <r>
    <s v="NYSE"/>
    <x v="1"/>
    <x v="288"/>
    <n v="22"/>
    <x v="795"/>
    <n v="21.65"/>
    <n v="21.81"/>
    <n v="55900"/>
    <s v="Closed"/>
  </r>
  <r>
    <s v="NYSE"/>
    <x v="1"/>
    <x v="287"/>
    <n v="21.49"/>
    <x v="806"/>
    <n v="21.49"/>
    <n v="22.02"/>
    <n v="90600"/>
    <s v="Open"/>
  </r>
  <r>
    <s v="NYSE"/>
    <x v="1"/>
    <x v="286"/>
    <n v="21.1"/>
    <x v="807"/>
    <n v="21.1"/>
    <n v="21.44"/>
    <n v="63500"/>
    <s v="Open"/>
  </r>
  <r>
    <s v="NYSE"/>
    <x v="1"/>
    <x v="285"/>
    <n v="20.75"/>
    <x v="808"/>
    <n v="20.75"/>
    <n v="21.1"/>
    <n v="113900"/>
    <s v="Open"/>
  </r>
  <r>
    <s v="NYSE"/>
    <x v="1"/>
    <x v="284"/>
    <n v="20.75"/>
    <x v="809"/>
    <n v="20.3"/>
    <n v="20.64"/>
    <n v="223500"/>
    <s v="Closed"/>
  </r>
  <r>
    <s v="NYSE"/>
    <x v="1"/>
    <x v="283"/>
    <n v="21.25"/>
    <x v="810"/>
    <n v="20.350000000000001"/>
    <n v="20.7"/>
    <n v="278700"/>
    <s v="Closed"/>
  </r>
  <r>
    <s v="NYSE"/>
    <x v="1"/>
    <x v="282"/>
    <n v="21.75"/>
    <x v="811"/>
    <n v="21.2"/>
    <n v="21.3"/>
    <n v="29200"/>
    <s v="Closed"/>
  </r>
  <r>
    <s v="NYSE"/>
    <x v="1"/>
    <x v="281"/>
    <n v="21.35"/>
    <x v="811"/>
    <n v="20.95"/>
    <n v="21.75"/>
    <n v="830500"/>
    <s v="Closed"/>
  </r>
  <r>
    <s v="NYSE"/>
    <x v="1"/>
    <x v="280"/>
    <n v="21.5"/>
    <x v="812"/>
    <n v="21.15"/>
    <n v="21.35"/>
    <n v="219800"/>
    <s v="Closed"/>
  </r>
  <r>
    <s v="NYSE"/>
    <x v="1"/>
    <x v="279"/>
    <n v="22.41"/>
    <x v="813"/>
    <n v="21.4"/>
    <n v="21.51"/>
    <n v="310600"/>
    <s v="Closed"/>
  </r>
  <r>
    <s v="NYSE"/>
    <x v="1"/>
    <x v="278"/>
    <n v="22.7"/>
    <x v="814"/>
    <n v="22.2"/>
    <n v="22.29"/>
    <n v="572400"/>
    <s v="Closed"/>
  </r>
  <r>
    <s v="NYSE"/>
    <x v="1"/>
    <x v="277"/>
    <n v="22.6"/>
    <x v="787"/>
    <n v="22.4"/>
    <n v="22.9"/>
    <n v="514200"/>
    <s v="Closed"/>
  </r>
  <r>
    <s v="NYSE"/>
    <x v="1"/>
    <x v="276"/>
    <n v="23.07"/>
    <x v="815"/>
    <n v="22.11"/>
    <n v="22.5"/>
    <n v="115600"/>
    <s v="Closed"/>
  </r>
  <r>
    <s v="NYSE"/>
    <x v="1"/>
    <x v="275"/>
    <n v="23.43"/>
    <x v="816"/>
    <n v="22.6"/>
    <n v="23.07"/>
    <n v="75500"/>
    <s v="Closed"/>
  </r>
  <r>
    <s v="NYSE"/>
    <x v="1"/>
    <x v="274"/>
    <n v="23.01"/>
    <x v="817"/>
    <n v="22.86"/>
    <n v="23.38"/>
    <n v="469200"/>
    <s v="Open"/>
  </r>
  <r>
    <s v="NYSE"/>
    <x v="1"/>
    <x v="273"/>
    <n v="22.66"/>
    <x v="818"/>
    <n v="22.44"/>
    <n v="22.99"/>
    <n v="217500"/>
    <s v="Closed"/>
  </r>
  <r>
    <s v="NYSE"/>
    <x v="1"/>
    <x v="272"/>
    <n v="21.75"/>
    <x v="819"/>
    <n v="21.75"/>
    <n v="22.66"/>
    <n v="206800"/>
    <s v="Open"/>
  </r>
  <r>
    <s v="NYSE"/>
    <x v="1"/>
    <x v="271"/>
    <n v="21.8"/>
    <x v="820"/>
    <n v="21.41"/>
    <n v="21.83"/>
    <n v="335800"/>
    <s v="Closed"/>
  </r>
  <r>
    <s v="NYSE"/>
    <x v="1"/>
    <x v="270"/>
    <n v="21.8"/>
    <x v="796"/>
    <n v="21.71"/>
    <n v="21.95"/>
    <n v="525200"/>
    <s v="Open"/>
  </r>
  <r>
    <s v="NYSE"/>
    <x v="1"/>
    <x v="269"/>
    <n v="21.1"/>
    <x v="805"/>
    <n v="20.95"/>
    <n v="21.6"/>
    <n v="945400"/>
    <s v="Open"/>
  </r>
  <r>
    <s v="NYSE"/>
    <x v="1"/>
    <x v="268"/>
    <n v="11.87"/>
    <x v="821"/>
    <n v="11.82"/>
    <n v="11.89"/>
    <n v="18900"/>
    <s v="Open"/>
  </r>
  <r>
    <s v="NYSE"/>
    <x v="1"/>
    <x v="267"/>
    <n v="11.8"/>
    <x v="822"/>
    <n v="11.73"/>
    <n v="11.8"/>
    <n v="18400"/>
    <s v="Open"/>
  </r>
  <r>
    <s v="NYSE"/>
    <x v="1"/>
    <x v="266"/>
    <n v="11.97"/>
    <x v="823"/>
    <n v="11.9"/>
    <n v="11.96"/>
    <n v="10700"/>
    <s v="Open"/>
  </r>
  <r>
    <s v="NYSE"/>
    <x v="1"/>
    <x v="265"/>
    <n v="11.96"/>
    <x v="824"/>
    <n v="11.96"/>
    <n v="11.97"/>
    <n v="8500"/>
    <s v="Open"/>
  </r>
  <r>
    <s v="NYSE"/>
    <x v="1"/>
    <x v="264"/>
    <n v="11.96"/>
    <x v="823"/>
    <n v="11.91"/>
    <n v="11.91"/>
    <n v="7800"/>
    <s v="Open"/>
  </r>
  <r>
    <s v="NYSE"/>
    <x v="1"/>
    <x v="263"/>
    <n v="11.97"/>
    <x v="825"/>
    <n v="11.95"/>
    <n v="11.98"/>
    <n v="18100"/>
    <s v="Open"/>
  </r>
  <r>
    <s v="NYSE"/>
    <x v="1"/>
    <x v="262"/>
    <n v="12.15"/>
    <x v="826"/>
    <n v="12"/>
    <n v="12"/>
    <n v="19100"/>
    <s v="Open"/>
  </r>
  <r>
    <s v="NYSE"/>
    <x v="1"/>
    <x v="261"/>
    <n v="11.96"/>
    <x v="827"/>
    <n v="11.95"/>
    <n v="12.15"/>
    <n v="37000"/>
    <s v="Open"/>
  </r>
  <r>
    <s v="NYSE"/>
    <x v="1"/>
    <x v="260"/>
    <n v="12.25"/>
    <x v="701"/>
    <n v="11.9"/>
    <n v="12.03"/>
    <n v="32100"/>
    <s v="Closed"/>
  </r>
  <r>
    <s v="NYSE"/>
    <x v="1"/>
    <x v="259"/>
    <n v="12.1"/>
    <x v="141"/>
    <n v="12"/>
    <n v="12.29"/>
    <n v="8500"/>
    <s v="Open"/>
  </r>
  <r>
    <s v="NYSE"/>
    <x v="1"/>
    <x v="258"/>
    <n v="12.05"/>
    <x v="828"/>
    <n v="11.89"/>
    <n v="12.07"/>
    <n v="11800"/>
    <s v="Closed"/>
  </r>
  <r>
    <s v="NYSE"/>
    <x v="1"/>
    <x v="257"/>
    <n v="11.93"/>
    <x v="148"/>
    <n v="11.81"/>
    <n v="11.93"/>
    <n v="9300"/>
    <s v="Open"/>
  </r>
  <r>
    <s v="NYSE"/>
    <x v="1"/>
    <x v="256"/>
    <n v="11.88"/>
    <x v="829"/>
    <n v="11.74"/>
    <n v="11.79"/>
    <n v="7100"/>
    <s v="Open"/>
  </r>
  <r>
    <s v="NYSE"/>
    <x v="1"/>
    <x v="255"/>
    <n v="11.83"/>
    <x v="148"/>
    <n v="11.67"/>
    <n v="11.92"/>
    <n v="20100"/>
    <s v="Closed"/>
  </r>
  <r>
    <s v="NYSE"/>
    <x v="1"/>
    <x v="254"/>
    <n v="11.55"/>
    <x v="823"/>
    <n v="11.53"/>
    <n v="11.85"/>
    <n v="31100"/>
    <s v="Open"/>
  </r>
  <r>
    <s v="NYSE"/>
    <x v="1"/>
    <x v="253"/>
    <n v="11.43"/>
    <x v="830"/>
    <n v="11.37"/>
    <n v="11.51"/>
    <n v="11200"/>
    <s v="Open"/>
  </r>
  <r>
    <s v="NYSE"/>
    <x v="1"/>
    <x v="252"/>
    <n v="11.43"/>
    <x v="147"/>
    <n v="11.43"/>
    <n v="11.47"/>
    <n v="6200"/>
    <s v="Open"/>
  </r>
  <r>
    <s v="NYSE"/>
    <x v="1"/>
    <x v="251"/>
    <n v="11.38"/>
    <x v="831"/>
    <n v="11.33"/>
    <n v="11.45"/>
    <n v="3500"/>
    <s v="Open"/>
  </r>
  <r>
    <s v="NYSE"/>
    <x v="1"/>
    <x v="250"/>
    <n v="11.43"/>
    <x v="147"/>
    <n v="11.26"/>
    <n v="11.4"/>
    <n v="6100"/>
    <s v="Closed"/>
  </r>
  <r>
    <s v="NYSE"/>
    <x v="1"/>
    <x v="249"/>
    <n v="11.44"/>
    <x v="147"/>
    <n v="11.4"/>
    <n v="11.47"/>
    <n v="4000"/>
    <s v="Open"/>
  </r>
  <r>
    <s v="NYSE"/>
    <x v="1"/>
    <x v="248"/>
    <n v="11.44"/>
    <x v="831"/>
    <n v="11.38"/>
    <n v="11.41"/>
    <n v="2100"/>
    <s v="Open"/>
  </r>
  <r>
    <s v="NYSE"/>
    <x v="1"/>
    <x v="247"/>
    <n v="11.42"/>
    <x v="832"/>
    <n v="11.33"/>
    <n v="11.33"/>
    <n v="4100"/>
    <s v="Open"/>
  </r>
  <r>
    <s v="NYSE"/>
    <x v="1"/>
    <x v="246"/>
    <n v="11.36"/>
    <x v="831"/>
    <n v="11.29"/>
    <n v="11.34"/>
    <n v="3300"/>
    <s v="Open"/>
  </r>
  <r>
    <s v="NYSE"/>
    <x v="1"/>
    <x v="245"/>
    <n v="11.29"/>
    <x v="833"/>
    <n v="11.29"/>
    <n v="11.43"/>
    <n v="7100"/>
    <s v="Open"/>
  </r>
  <r>
    <s v="NYSE"/>
    <x v="1"/>
    <x v="244"/>
    <n v="11.39"/>
    <x v="834"/>
    <n v="11.26"/>
    <n v="11.26"/>
    <n v="10800"/>
    <s v="Open"/>
  </r>
  <r>
    <s v="NYSE"/>
    <x v="1"/>
    <x v="243"/>
    <n v="11.3"/>
    <x v="835"/>
    <n v="10.95"/>
    <n v="11.31"/>
    <n v="18800"/>
    <s v="Closed"/>
  </r>
  <r>
    <s v="NYSE"/>
    <x v="1"/>
    <x v="242"/>
    <n v="11.33"/>
    <x v="836"/>
    <n v="11.16"/>
    <n v="11.35"/>
    <n v="16000"/>
    <s v="Closed"/>
  </r>
  <r>
    <s v="NYSE"/>
    <x v="1"/>
    <x v="241"/>
    <n v="11.35"/>
    <x v="837"/>
    <n v="11.32"/>
    <n v="11.35"/>
    <n v="24200"/>
    <s v="Open"/>
  </r>
  <r>
    <s v="NYSE"/>
    <x v="1"/>
    <x v="240"/>
    <n v="11.4"/>
    <x v="838"/>
    <n v="11.07"/>
    <n v="11.33"/>
    <n v="14600"/>
    <s v="Closed"/>
  </r>
  <r>
    <s v="NYSE"/>
    <x v="1"/>
    <x v="239"/>
    <n v="11.29"/>
    <x v="839"/>
    <n v="11.29"/>
    <n v="11.48"/>
    <n v="14700"/>
    <s v="Open"/>
  </r>
  <r>
    <s v="NYSE"/>
    <x v="1"/>
    <x v="238"/>
    <n v="11.11"/>
    <x v="840"/>
    <n v="11.11"/>
    <n v="11.29"/>
    <n v="13000"/>
    <s v="Open"/>
  </r>
  <r>
    <s v="NYSE"/>
    <x v="1"/>
    <x v="237"/>
    <n v="11.02"/>
    <x v="841"/>
    <n v="11"/>
    <n v="11.1"/>
    <n v="15800"/>
    <s v="Open"/>
  </r>
  <r>
    <s v="NYSE"/>
    <x v="1"/>
    <x v="236"/>
    <n v="10.96"/>
    <x v="842"/>
    <n v="10.96"/>
    <n v="10.97"/>
    <n v="4400"/>
    <s v="Open"/>
  </r>
  <r>
    <s v="NYSE"/>
    <x v="1"/>
    <x v="235"/>
    <n v="10.99"/>
    <x v="843"/>
    <n v="10.87"/>
    <n v="10.91"/>
    <n v="6000"/>
    <s v="Open"/>
  </r>
  <r>
    <s v="NYSE"/>
    <x v="1"/>
    <x v="234"/>
    <n v="10.97"/>
    <x v="844"/>
    <n v="10.87"/>
    <n v="10.9"/>
    <n v="33900"/>
    <s v="Open"/>
  </r>
  <r>
    <s v="NYSE"/>
    <x v="1"/>
    <x v="233"/>
    <n v="11"/>
    <x v="841"/>
    <n v="10.92"/>
    <n v="10.92"/>
    <n v="7600"/>
    <s v="Open"/>
  </r>
  <r>
    <s v="NYSE"/>
    <x v="1"/>
    <x v="232"/>
    <n v="10.87"/>
    <x v="845"/>
    <n v="10.87"/>
    <n v="10.95"/>
    <n v="3900"/>
    <s v="Open"/>
  </r>
  <r>
    <s v="NYSE"/>
    <x v="1"/>
    <x v="231"/>
    <n v="10.98"/>
    <x v="846"/>
    <n v="10.88"/>
    <n v="10.91"/>
    <n v="36400"/>
    <s v="Open"/>
  </r>
  <r>
    <s v="NYSE"/>
    <x v="1"/>
    <x v="230"/>
    <n v="10.88"/>
    <x v="845"/>
    <n v="10.88"/>
    <n v="10.96"/>
    <n v="24200"/>
    <s v="Open"/>
  </r>
  <r>
    <s v="NYSE"/>
    <x v="1"/>
    <x v="229"/>
    <n v="10.9"/>
    <x v="847"/>
    <n v="10.9"/>
    <n v="10.9"/>
    <n v="1500"/>
    <s v="Open"/>
  </r>
  <r>
    <s v="NYSE"/>
    <x v="1"/>
    <x v="228"/>
    <n v="10.93"/>
    <x v="848"/>
    <n v="10.88"/>
    <n v="10.9"/>
    <n v="6600"/>
    <s v="Open"/>
  </r>
  <r>
    <s v="NYSE"/>
    <x v="1"/>
    <x v="227"/>
    <n v="10.92"/>
    <x v="849"/>
    <n v="10.92"/>
    <n v="10.93"/>
    <n v="1400"/>
    <s v="Open"/>
  </r>
  <r>
    <s v="NYSE"/>
    <x v="1"/>
    <x v="226"/>
    <n v="10.94"/>
    <x v="845"/>
    <n v="10.9"/>
    <n v="10.9"/>
    <n v="26200"/>
    <s v="Open"/>
  </r>
  <r>
    <s v="NYSE"/>
    <x v="1"/>
    <x v="225"/>
    <n v="10.96"/>
    <x v="850"/>
    <n v="10.94"/>
    <n v="10.94"/>
    <n v="9200"/>
    <s v="Open"/>
  </r>
  <r>
    <s v="NYSE"/>
    <x v="1"/>
    <x v="224"/>
    <n v="11.08"/>
    <x v="851"/>
    <n v="10.91"/>
    <n v="10.95"/>
    <n v="3800"/>
    <s v="Closed"/>
  </r>
  <r>
    <s v="NYSE"/>
    <x v="1"/>
    <x v="223"/>
    <n v="10.93"/>
    <x v="849"/>
    <n v="10.89"/>
    <n v="10.93"/>
    <n v="8100"/>
    <s v="Open"/>
  </r>
  <r>
    <s v="NYSE"/>
    <x v="1"/>
    <x v="222"/>
    <n v="10.86"/>
    <x v="849"/>
    <n v="10.86"/>
    <n v="10.92"/>
    <n v="10300"/>
    <s v="Open"/>
  </r>
  <r>
    <s v="NYSE"/>
    <x v="1"/>
    <x v="221"/>
    <n v="10.95"/>
    <x v="852"/>
    <n v="10.83"/>
    <n v="10.98"/>
    <n v="6700"/>
    <s v="Open"/>
  </r>
  <r>
    <s v="NYSE"/>
    <x v="1"/>
    <x v="220"/>
    <n v="10.76"/>
    <x v="850"/>
    <n v="10.76"/>
    <n v="10.96"/>
    <n v="2400"/>
    <s v="Open"/>
  </r>
  <r>
    <s v="NYSE"/>
    <x v="1"/>
    <x v="219"/>
    <n v="11"/>
    <x v="844"/>
    <n v="10.85"/>
    <n v="10.86"/>
    <n v="40200"/>
    <s v="Open"/>
  </r>
  <r>
    <s v="NYSE"/>
    <x v="1"/>
    <x v="218"/>
    <n v="10.94"/>
    <x v="853"/>
    <n v="10.8"/>
    <n v="10.87"/>
    <n v="7300"/>
    <s v="Open"/>
  </r>
  <r>
    <s v="NYSE"/>
    <x v="1"/>
    <x v="217"/>
    <n v="10.89"/>
    <x v="854"/>
    <n v="10.89"/>
    <n v="10.99"/>
    <n v="9500"/>
    <s v="Open"/>
  </r>
  <r>
    <s v="NYSE"/>
    <x v="1"/>
    <x v="216"/>
    <n v="10.89"/>
    <x v="853"/>
    <n v="10.78"/>
    <n v="10.86"/>
    <n v="23800"/>
    <s v="Open"/>
  </r>
  <r>
    <s v="NYSE"/>
    <x v="1"/>
    <x v="215"/>
    <n v="10.8"/>
    <x v="855"/>
    <n v="10.64"/>
    <n v="10.8"/>
    <n v="22600"/>
    <s v="Closed"/>
  </r>
  <r>
    <s v="NYSE"/>
    <x v="1"/>
    <x v="214"/>
    <n v="11.01"/>
    <x v="852"/>
    <n v="10.81"/>
    <n v="10.91"/>
    <n v="18500"/>
    <s v="Closed"/>
  </r>
  <r>
    <s v="NYSE"/>
    <x v="1"/>
    <x v="213"/>
    <n v="10.88"/>
    <x v="856"/>
    <n v="10.81"/>
    <n v="10.84"/>
    <n v="28700"/>
    <s v="Open"/>
  </r>
  <r>
    <s v="NYSE"/>
    <x v="1"/>
    <x v="212"/>
    <n v="10.82"/>
    <x v="855"/>
    <n v="10.81"/>
    <n v="10.83"/>
    <n v="12100"/>
    <s v="Open"/>
  </r>
  <r>
    <s v="NYSE"/>
    <x v="1"/>
    <x v="211"/>
    <n v="10.74"/>
    <x v="848"/>
    <n v="10.74"/>
    <n v="10.76"/>
    <n v="37600"/>
    <s v="Open"/>
  </r>
  <r>
    <s v="NYSE"/>
    <x v="1"/>
    <x v="210"/>
    <n v="10.7"/>
    <x v="158"/>
    <n v="10.67"/>
    <n v="10.67"/>
    <n v="35400"/>
    <s v="Open"/>
  </r>
  <r>
    <s v="NYSE"/>
    <x v="1"/>
    <x v="209"/>
    <n v="10.71"/>
    <x v="159"/>
    <n v="10.67"/>
    <n v="10.72"/>
    <n v="93200"/>
    <s v="Open"/>
  </r>
  <r>
    <s v="NYSE"/>
    <x v="1"/>
    <x v="208"/>
    <n v="10.7"/>
    <x v="857"/>
    <n v="10.7"/>
    <n v="10.73"/>
    <n v="7000"/>
    <s v="Open"/>
  </r>
  <r>
    <s v="NYSE"/>
    <x v="1"/>
    <x v="207"/>
    <n v="10.95"/>
    <x v="848"/>
    <n v="10.7"/>
    <n v="10.73"/>
    <n v="44500"/>
    <s v="Closed"/>
  </r>
  <r>
    <s v="NYSE"/>
    <x v="1"/>
    <x v="206"/>
    <n v="10.86"/>
    <x v="847"/>
    <n v="10.78"/>
    <n v="10.8"/>
    <n v="8900"/>
    <s v="Open"/>
  </r>
  <r>
    <s v="NYSE"/>
    <x v="1"/>
    <x v="205"/>
    <n v="10.8"/>
    <x v="858"/>
    <n v="10.76"/>
    <n v="10.79"/>
    <n v="10400"/>
    <s v="Open"/>
  </r>
  <r>
    <s v="NYSE"/>
    <x v="1"/>
    <x v="204"/>
    <n v="10.85"/>
    <x v="855"/>
    <n v="10.76"/>
    <n v="10.81"/>
    <n v="7100"/>
    <s v="Open"/>
  </r>
  <r>
    <s v="NYSE"/>
    <x v="1"/>
    <x v="203"/>
    <n v="10.86"/>
    <x v="859"/>
    <n v="10.84"/>
    <n v="10.85"/>
    <n v="20200"/>
    <s v="Open"/>
  </r>
  <r>
    <s v="NYSE"/>
    <x v="1"/>
    <x v="202"/>
    <n v="10.79"/>
    <x v="850"/>
    <n v="10.78"/>
    <n v="10.85"/>
    <n v="7000"/>
    <s v="Open"/>
  </r>
  <r>
    <s v="NYSE"/>
    <x v="1"/>
    <x v="201"/>
    <n v="10.3"/>
    <x v="157"/>
    <n v="10.3"/>
    <n v="10.8"/>
    <n v="35300"/>
    <s v="Open"/>
  </r>
  <r>
    <s v="NYSE"/>
    <x v="1"/>
    <x v="200"/>
    <n v="10.9"/>
    <x v="849"/>
    <n v="10.8"/>
    <n v="10.85"/>
    <n v="12900"/>
    <s v="Open"/>
  </r>
  <r>
    <s v="NYSE"/>
    <x v="1"/>
    <x v="199"/>
    <n v="10.95"/>
    <x v="846"/>
    <n v="10.8"/>
    <n v="10.8"/>
    <n v="15500"/>
    <s v="Open"/>
  </r>
  <r>
    <s v="NYSE"/>
    <x v="1"/>
    <x v="198"/>
    <n v="10.98"/>
    <x v="846"/>
    <n v="10.78"/>
    <n v="10.94"/>
    <n v="6500"/>
    <s v="Closed"/>
  </r>
  <r>
    <s v="NYSE"/>
    <x v="1"/>
    <x v="197"/>
    <n v="10.99"/>
    <x v="860"/>
    <n v="10.94"/>
    <n v="11.04"/>
    <n v="3400"/>
    <s v="Open"/>
  </r>
  <r>
    <s v="NYSE"/>
    <x v="1"/>
    <x v="196"/>
    <n v="10.94"/>
    <x v="861"/>
    <n v="10.94"/>
    <n v="11.02"/>
    <n v="3800"/>
    <s v="Open"/>
  </r>
  <r>
    <s v="NYSE"/>
    <x v="1"/>
    <x v="195"/>
    <n v="10.82"/>
    <x v="848"/>
    <n v="10.82"/>
    <n v="10.94"/>
    <n v="1400"/>
    <s v="Open"/>
  </r>
  <r>
    <s v="NYSE"/>
    <x v="1"/>
    <x v="194"/>
    <n v="10.99"/>
    <x v="853"/>
    <n v="10.85"/>
    <n v="10.87"/>
    <n v="29800"/>
    <s v="Open"/>
  </r>
  <r>
    <s v="NYSE"/>
    <x v="1"/>
    <x v="193"/>
    <n v="11.05"/>
    <x v="862"/>
    <n v="10.95"/>
    <n v="10.95"/>
    <n v="300"/>
    <s v="Open"/>
  </r>
  <r>
    <s v="NYSE"/>
    <x v="1"/>
    <x v="192"/>
    <n v="10.89"/>
    <x v="157"/>
    <n v="10.89"/>
    <n v="10.89"/>
    <n v="0"/>
    <s v="Open"/>
  </r>
  <r>
    <s v="NYSE"/>
    <x v="1"/>
    <x v="191"/>
    <n v="10.86"/>
    <x v="157"/>
    <n v="10.68"/>
    <n v="10.89"/>
    <n v="25600"/>
    <s v="Closed"/>
  </r>
  <r>
    <s v="NYSE"/>
    <x v="1"/>
    <x v="190"/>
    <n v="10.92"/>
    <x v="863"/>
    <n v="10.88"/>
    <n v="10.89"/>
    <n v="2300"/>
    <s v="Open"/>
  </r>
  <r>
    <s v="NYSE"/>
    <x v="1"/>
    <x v="189"/>
    <n v="10.93"/>
    <x v="864"/>
    <n v="10.86"/>
    <n v="10.94"/>
    <n v="44300"/>
    <s v="Open"/>
  </r>
  <r>
    <s v="NYSE"/>
    <x v="1"/>
    <x v="188"/>
    <n v="11"/>
    <x v="865"/>
    <n v="10.95"/>
    <n v="10.98"/>
    <n v="15400"/>
    <s v="Open"/>
  </r>
  <r>
    <s v="NYSE"/>
    <x v="1"/>
    <x v="187"/>
    <n v="11.07"/>
    <x v="841"/>
    <n v="10.98"/>
    <n v="11.01"/>
    <n v="15600"/>
    <s v="Open"/>
  </r>
  <r>
    <s v="NYSE"/>
    <x v="1"/>
    <x v="186"/>
    <n v="11.05"/>
    <x v="866"/>
    <n v="11.04"/>
    <n v="11.07"/>
    <n v="37500"/>
    <s v="Open"/>
  </r>
  <r>
    <s v="NYSE"/>
    <x v="1"/>
    <x v="185"/>
    <n v="11.15"/>
    <x v="150"/>
    <n v="11.07"/>
    <n v="11.08"/>
    <n v="12500"/>
    <s v="Open"/>
  </r>
  <r>
    <s v="NYSE"/>
    <x v="1"/>
    <x v="184"/>
    <n v="11.11"/>
    <x v="867"/>
    <n v="10.95"/>
    <n v="11.1"/>
    <n v="8500"/>
    <s v="Closed"/>
  </r>
  <r>
    <s v="NYSE"/>
    <x v="1"/>
    <x v="183"/>
    <n v="10.99"/>
    <x v="866"/>
    <n v="10.99"/>
    <n v="11.12"/>
    <n v="2000"/>
    <s v="Open"/>
  </r>
  <r>
    <s v="NYSE"/>
    <x v="1"/>
    <x v="182"/>
    <n v="11.18"/>
    <x v="868"/>
    <n v="11"/>
    <n v="11.04"/>
    <n v="32300"/>
    <s v="Closed"/>
  </r>
  <r>
    <s v="NYSE"/>
    <x v="1"/>
    <x v="181"/>
    <n v="11.06"/>
    <x v="868"/>
    <n v="11.06"/>
    <n v="11.18"/>
    <n v="600"/>
    <s v="Open"/>
  </r>
  <r>
    <s v="NYSE"/>
    <x v="1"/>
    <x v="180"/>
    <n v="11.21"/>
    <x v="869"/>
    <n v="11.17"/>
    <n v="11.17"/>
    <n v="1300"/>
    <s v="Open"/>
  </r>
  <r>
    <s v="NYSE"/>
    <x v="1"/>
    <x v="179"/>
    <n v="11.27"/>
    <x v="870"/>
    <n v="11.27"/>
    <n v="11.27"/>
    <n v="0"/>
    <s v="Open"/>
  </r>
  <r>
    <s v="NYSE"/>
    <x v="1"/>
    <x v="178"/>
    <n v="11.44"/>
    <x v="832"/>
    <n v="11.17"/>
    <n v="11.27"/>
    <n v="15500"/>
    <s v="Closed"/>
  </r>
  <r>
    <s v="NYSE"/>
    <x v="1"/>
    <x v="177"/>
    <n v="10.92"/>
    <x v="871"/>
    <n v="10.92"/>
    <n v="11.23"/>
    <n v="13000"/>
    <s v="Open"/>
  </r>
  <r>
    <s v="NYSE"/>
    <x v="1"/>
    <x v="176"/>
    <n v="10.84"/>
    <x v="858"/>
    <n v="10.83"/>
    <n v="10.87"/>
    <n v="12200"/>
    <s v="Open"/>
  </r>
  <r>
    <s v="NYSE"/>
    <x v="1"/>
    <x v="175"/>
    <n v="10.8"/>
    <x v="858"/>
    <n v="10.8"/>
    <n v="10.85"/>
    <n v="18000"/>
    <s v="Open"/>
  </r>
  <r>
    <s v="NYSE"/>
    <x v="1"/>
    <x v="174"/>
    <n v="10.75"/>
    <x v="160"/>
    <n v="10.69"/>
    <n v="10.8"/>
    <n v="5000"/>
    <s v="Open"/>
  </r>
  <r>
    <s v="NYSE"/>
    <x v="1"/>
    <x v="173"/>
    <n v="10.78"/>
    <x v="859"/>
    <n v="10.67"/>
    <n v="10.8"/>
    <n v="21400"/>
    <s v="Open"/>
  </r>
  <r>
    <s v="NYSE"/>
    <x v="1"/>
    <x v="172"/>
    <n v="10.8"/>
    <x v="872"/>
    <n v="10.72"/>
    <n v="10.72"/>
    <n v="19600"/>
    <s v="Open"/>
  </r>
  <r>
    <s v="NYSE"/>
    <x v="1"/>
    <x v="171"/>
    <n v="10.8"/>
    <x v="855"/>
    <n v="10.8"/>
    <n v="10.82"/>
    <n v="5700"/>
    <s v="Open"/>
  </r>
  <r>
    <s v="NYSE"/>
    <x v="1"/>
    <x v="170"/>
    <n v="10.85"/>
    <x v="855"/>
    <n v="10.84"/>
    <n v="10.85"/>
    <n v="1900"/>
    <s v="Open"/>
  </r>
  <r>
    <s v="NYSE"/>
    <x v="1"/>
    <x v="169"/>
    <n v="10.7"/>
    <x v="873"/>
    <n v="10.7"/>
    <n v="10.77"/>
    <n v="34400"/>
    <s v="Open"/>
  </r>
  <r>
    <s v="NYSE"/>
    <x v="1"/>
    <x v="168"/>
    <n v="10.65"/>
    <x v="161"/>
    <n v="10.6"/>
    <n v="10.62"/>
    <n v="5900"/>
    <s v="Open"/>
  </r>
  <r>
    <s v="NYSE"/>
    <x v="1"/>
    <x v="167"/>
    <n v="10.64"/>
    <x v="874"/>
    <n v="10.64"/>
    <n v="10.64"/>
    <n v="1600"/>
    <s v="Open"/>
  </r>
  <r>
    <s v="NYSE"/>
    <x v="1"/>
    <x v="166"/>
    <n v="10.65"/>
    <x v="875"/>
    <n v="10.6"/>
    <n v="10.6"/>
    <n v="3000"/>
    <s v="Open"/>
  </r>
  <r>
    <s v="NYSE"/>
    <x v="1"/>
    <x v="165"/>
    <n v="10.46"/>
    <x v="876"/>
    <n v="10.44"/>
    <n v="10.64"/>
    <n v="13500"/>
    <s v="Open"/>
  </r>
  <r>
    <s v="NYSE"/>
    <x v="1"/>
    <x v="164"/>
    <n v="10.48"/>
    <x v="877"/>
    <n v="10.42"/>
    <n v="10.46"/>
    <n v="21000"/>
    <s v="Open"/>
  </r>
  <r>
    <s v="NYSE"/>
    <x v="1"/>
    <x v="163"/>
    <n v="10.45"/>
    <x v="877"/>
    <n v="10.45"/>
    <n v="10.48"/>
    <n v="3400"/>
    <s v="Open"/>
  </r>
  <r>
    <s v="NYSE"/>
    <x v="1"/>
    <x v="162"/>
    <n v="10.51"/>
    <x v="877"/>
    <n v="10.47"/>
    <n v="10.47"/>
    <n v="4200"/>
    <s v="Open"/>
  </r>
  <r>
    <s v="NYSE"/>
    <x v="1"/>
    <x v="161"/>
    <n v="10.69"/>
    <x v="155"/>
    <n v="10.59"/>
    <n v="10.59"/>
    <n v="4300"/>
    <s v="Open"/>
  </r>
  <r>
    <s v="NYSE"/>
    <x v="1"/>
    <x v="160"/>
    <n v="10.58"/>
    <x v="878"/>
    <n v="10.48"/>
    <n v="10.52"/>
    <n v="2500"/>
    <s v="Open"/>
  </r>
  <r>
    <s v="NYSE"/>
    <x v="1"/>
    <x v="159"/>
    <n v="10.66"/>
    <x v="151"/>
    <n v="10.55"/>
    <n v="10.55"/>
    <n v="3800"/>
    <s v="Open"/>
  </r>
  <r>
    <s v="NYSE"/>
    <x v="1"/>
    <x v="158"/>
    <n v="11.08"/>
    <x v="851"/>
    <n v="10.55"/>
    <n v="10.75"/>
    <n v="8500"/>
    <s v="Closed"/>
  </r>
  <r>
    <s v="NYSE"/>
    <x v="1"/>
    <x v="157"/>
    <n v="10.65"/>
    <x v="875"/>
    <n v="10.52"/>
    <n v="10.64"/>
    <n v="1900"/>
    <s v="Open"/>
  </r>
  <r>
    <s v="NYSE"/>
    <x v="1"/>
    <x v="156"/>
    <n v="10.65"/>
    <x v="875"/>
    <n v="10.28"/>
    <n v="10.6"/>
    <n v="28500"/>
    <s v="Closed"/>
  </r>
  <r>
    <s v="NYSE"/>
    <x v="1"/>
    <x v="155"/>
    <n v="10.53"/>
    <x v="156"/>
    <n v="10.45"/>
    <n v="10.72"/>
    <n v="26400"/>
    <s v="Open"/>
  </r>
  <r>
    <s v="NYSE"/>
    <x v="1"/>
    <x v="154"/>
    <n v="10.52"/>
    <x v="875"/>
    <n v="10.47"/>
    <n v="10.58"/>
    <n v="25200"/>
    <s v="Open"/>
  </r>
  <r>
    <s v="NYSE"/>
    <x v="1"/>
    <x v="153"/>
    <n v="10.42"/>
    <x v="879"/>
    <n v="10.42"/>
    <n v="10.42"/>
    <n v="0"/>
    <s v="Open"/>
  </r>
  <r>
    <s v="NYSE"/>
    <x v="1"/>
    <x v="152"/>
    <n v="10.33"/>
    <x v="880"/>
    <n v="10.1"/>
    <n v="10.42"/>
    <n v="13200"/>
    <s v="Closed"/>
  </r>
  <r>
    <s v="NYSE"/>
    <x v="1"/>
    <x v="151"/>
    <n v="10.4"/>
    <x v="881"/>
    <n v="10.31"/>
    <n v="10.4"/>
    <n v="14300"/>
    <s v="Open"/>
  </r>
  <r>
    <s v="NYSE"/>
    <x v="1"/>
    <x v="150"/>
    <n v="10.23"/>
    <x v="882"/>
    <n v="10.15"/>
    <n v="10.39"/>
    <n v="2900"/>
    <s v="Open"/>
  </r>
  <r>
    <s v="NYSE"/>
    <x v="1"/>
    <x v="149"/>
    <n v="10.26"/>
    <x v="883"/>
    <n v="10.17"/>
    <n v="10.36"/>
    <n v="25100"/>
    <s v="Open"/>
  </r>
  <r>
    <s v="NYSE"/>
    <x v="1"/>
    <x v="148"/>
    <n v="10.32"/>
    <x v="884"/>
    <n v="10.23"/>
    <n v="10.27"/>
    <n v="6200"/>
    <s v="Open"/>
  </r>
  <r>
    <s v="NYSE"/>
    <x v="1"/>
    <x v="147"/>
    <n v="10.4"/>
    <x v="885"/>
    <n v="10.32"/>
    <n v="10.32"/>
    <n v="3900"/>
    <s v="Open"/>
  </r>
  <r>
    <s v="NYSE"/>
    <x v="1"/>
    <x v="146"/>
    <n v="10.36"/>
    <x v="885"/>
    <n v="10.32"/>
    <n v="10.41"/>
    <n v="3400"/>
    <s v="Open"/>
  </r>
  <r>
    <s v="NYSE"/>
    <x v="1"/>
    <x v="145"/>
    <n v="10.41"/>
    <x v="879"/>
    <n v="10.32"/>
    <n v="10.33"/>
    <n v="4900"/>
    <s v="Open"/>
  </r>
  <r>
    <s v="NYSE"/>
    <x v="1"/>
    <x v="144"/>
    <n v="10.37"/>
    <x v="886"/>
    <n v="10.37"/>
    <n v="10.37"/>
    <n v="1100"/>
    <s v="Open"/>
  </r>
  <r>
    <s v="NYSE"/>
    <x v="1"/>
    <x v="143"/>
    <n v="10.11"/>
    <x v="884"/>
    <n v="10.11"/>
    <n v="10.27"/>
    <n v="3700"/>
    <s v="Open"/>
  </r>
  <r>
    <s v="NYSE"/>
    <x v="1"/>
    <x v="142"/>
    <n v="10.33"/>
    <x v="880"/>
    <n v="10.210000000000001"/>
    <n v="10.210000000000001"/>
    <n v="4200"/>
    <s v="Open"/>
  </r>
  <r>
    <s v="NYSE"/>
    <x v="1"/>
    <x v="141"/>
    <n v="10.26"/>
    <x v="887"/>
    <n v="10.24"/>
    <n v="10.28"/>
    <n v="2100"/>
    <s v="Open"/>
  </r>
  <r>
    <s v="NYSE"/>
    <x v="1"/>
    <x v="140"/>
    <n v="10.199999999999999"/>
    <x v="884"/>
    <n v="10.199999999999999"/>
    <n v="10.31"/>
    <n v="11000"/>
    <s v="Open"/>
  </r>
  <r>
    <s v="NYSE"/>
    <x v="1"/>
    <x v="139"/>
    <n v="10.23"/>
    <x v="888"/>
    <n v="10.199999999999999"/>
    <n v="10.28"/>
    <n v="1500"/>
    <s v="Open"/>
  </r>
  <r>
    <s v="NYSE"/>
    <x v="1"/>
    <x v="138"/>
    <n v="10.130000000000001"/>
    <x v="889"/>
    <n v="10.130000000000001"/>
    <n v="10.24"/>
    <n v="4600"/>
    <s v="Open"/>
  </r>
  <r>
    <s v="NYSE"/>
    <x v="1"/>
    <x v="137"/>
    <n v="10.119999999999999"/>
    <x v="167"/>
    <n v="10.050000000000001"/>
    <n v="10.199999999999999"/>
    <n v="4000"/>
    <s v="Open"/>
  </r>
  <r>
    <s v="NYSE"/>
    <x v="1"/>
    <x v="136"/>
    <n v="10.1"/>
    <x v="165"/>
    <n v="10.1"/>
    <n v="10.17"/>
    <n v="11200"/>
    <s v="Open"/>
  </r>
  <r>
    <s v="NYSE"/>
    <x v="1"/>
    <x v="135"/>
    <n v="10.08"/>
    <x v="168"/>
    <n v="10.07"/>
    <n v="10.09"/>
    <n v="8600"/>
    <s v="Open"/>
  </r>
  <r>
    <s v="NYSE"/>
    <x v="1"/>
    <x v="134"/>
    <n v="10.1"/>
    <x v="890"/>
    <n v="9.93"/>
    <n v="10.050000000000001"/>
    <n v="6100"/>
    <s v="Closed"/>
  </r>
  <r>
    <s v="NYSE"/>
    <x v="1"/>
    <x v="133"/>
    <n v="9.98"/>
    <x v="891"/>
    <n v="9.98"/>
    <n v="10.050000000000001"/>
    <n v="6700"/>
    <s v="Open"/>
  </r>
  <r>
    <s v="NYSE"/>
    <x v="1"/>
    <x v="132"/>
    <n v="9.8699999999999992"/>
    <x v="892"/>
    <n v="9.86"/>
    <n v="9.9600000000000009"/>
    <n v="2600"/>
    <s v="Open"/>
  </r>
  <r>
    <s v="NYSE"/>
    <x v="1"/>
    <x v="131"/>
    <n v="10"/>
    <x v="893"/>
    <n v="9.9499999999999993"/>
    <n v="9.9600000000000009"/>
    <n v="8900"/>
    <s v="Open"/>
  </r>
  <r>
    <s v="NYSE"/>
    <x v="1"/>
    <x v="130"/>
    <n v="9.89"/>
    <x v="894"/>
    <n v="9.89"/>
    <n v="9.92"/>
    <n v="2000"/>
    <s v="Open"/>
  </r>
  <r>
    <s v="NYSE"/>
    <x v="1"/>
    <x v="129"/>
    <n v="9.86"/>
    <x v="895"/>
    <n v="9.85"/>
    <n v="9.85"/>
    <n v="900"/>
    <s v="Open"/>
  </r>
  <r>
    <s v="NYSE"/>
    <x v="1"/>
    <x v="128"/>
    <n v="9.85"/>
    <x v="896"/>
    <n v="9.85"/>
    <n v="9.85"/>
    <n v="23300"/>
    <s v="Open"/>
  </r>
  <r>
    <s v="NYSE"/>
    <x v="1"/>
    <x v="127"/>
    <n v="9.92"/>
    <x v="894"/>
    <n v="9.76"/>
    <n v="9.76"/>
    <n v="2400"/>
    <s v="Closed"/>
  </r>
  <r>
    <s v="NYSE"/>
    <x v="1"/>
    <x v="126"/>
    <n v="9.92"/>
    <x v="894"/>
    <n v="9.92"/>
    <n v="9.92"/>
    <n v="400"/>
    <s v="Open"/>
  </r>
  <r>
    <s v="NYSE"/>
    <x v="1"/>
    <x v="125"/>
    <n v="9.86"/>
    <x v="892"/>
    <n v="9.86"/>
    <n v="9.94"/>
    <n v="5900"/>
    <s v="Open"/>
  </r>
  <r>
    <s v="NYSE"/>
    <x v="1"/>
    <x v="124"/>
    <n v="9.89"/>
    <x v="897"/>
    <n v="9.74"/>
    <n v="9.9"/>
    <n v="6100"/>
    <s v="Open"/>
  </r>
  <r>
    <s v="NYSE"/>
    <x v="1"/>
    <x v="123"/>
    <n v="9.81"/>
    <x v="895"/>
    <n v="9.81"/>
    <n v="9.86"/>
    <n v="7500"/>
    <s v="Open"/>
  </r>
  <r>
    <s v="NYSE"/>
    <x v="1"/>
    <x v="122"/>
    <n v="9.84"/>
    <x v="898"/>
    <n v="9.74"/>
    <n v="9.75"/>
    <n v="4200"/>
    <s v="Open"/>
  </r>
  <r>
    <s v="NYSE"/>
    <x v="1"/>
    <x v="121"/>
    <n v="9.67"/>
    <x v="174"/>
    <n v="9.66"/>
    <n v="9.82"/>
    <n v="9100"/>
    <s v="Open"/>
  </r>
  <r>
    <s v="NYSE"/>
    <x v="1"/>
    <x v="120"/>
    <n v="9.68"/>
    <x v="899"/>
    <n v="9.5500000000000007"/>
    <n v="9.66"/>
    <n v="10800"/>
    <s v="Open"/>
  </r>
  <r>
    <s v="NYSE"/>
    <x v="1"/>
    <x v="119"/>
    <n v="9.8800000000000008"/>
    <x v="896"/>
    <n v="9.67"/>
    <n v="9.67"/>
    <n v="11400"/>
    <s v="Closed"/>
  </r>
  <r>
    <s v="NYSE"/>
    <x v="1"/>
    <x v="118"/>
    <n v="9.75"/>
    <x v="900"/>
    <n v="9.65"/>
    <n v="9.7200000000000006"/>
    <n v="6500"/>
    <s v="Open"/>
  </r>
  <r>
    <s v="NYSE"/>
    <x v="1"/>
    <x v="117"/>
    <n v="9.86"/>
    <x v="895"/>
    <n v="9.73"/>
    <n v="9.73"/>
    <n v="3000"/>
    <s v="Open"/>
  </r>
  <r>
    <s v="NYSE"/>
    <x v="1"/>
    <x v="116"/>
    <n v="9.7899999999999991"/>
    <x v="174"/>
    <n v="9.7100000000000009"/>
    <n v="9.7899999999999991"/>
    <n v="17200"/>
    <s v="Open"/>
  </r>
  <r>
    <s v="NYSE"/>
    <x v="1"/>
    <x v="115"/>
    <n v="9.7100000000000009"/>
    <x v="896"/>
    <n v="9.64"/>
    <n v="9.8800000000000008"/>
    <n v="7600"/>
    <s v="Open"/>
  </r>
  <r>
    <s v="NYSE"/>
    <x v="1"/>
    <x v="114"/>
    <n v="9.65"/>
    <x v="898"/>
    <n v="9.61"/>
    <n v="9.84"/>
    <n v="6900"/>
    <s v="Open"/>
  </r>
  <r>
    <s v="NYSE"/>
    <x v="1"/>
    <x v="113"/>
    <n v="9.66"/>
    <x v="901"/>
    <n v="9.66"/>
    <n v="9.69"/>
    <n v="10100"/>
    <s v="Open"/>
  </r>
  <r>
    <s v="NYSE"/>
    <x v="1"/>
    <x v="112"/>
    <n v="9.61"/>
    <x v="176"/>
    <n v="9.61"/>
    <n v="9.6300000000000008"/>
    <n v="2000"/>
    <s v="Open"/>
  </r>
  <r>
    <s v="NYSE"/>
    <x v="1"/>
    <x v="111"/>
    <n v="9.5399999999999991"/>
    <x v="902"/>
    <n v="9.5399999999999991"/>
    <n v="9.58"/>
    <n v="6300"/>
    <s v="Open"/>
  </r>
  <r>
    <s v="NYSE"/>
    <x v="1"/>
    <x v="110"/>
    <n v="9.56"/>
    <x v="177"/>
    <n v="9.3699999999999992"/>
    <n v="9.42"/>
    <n v="2800"/>
    <s v="Closed"/>
  </r>
  <r>
    <s v="NYSE"/>
    <x v="1"/>
    <x v="109"/>
    <n v="9.56"/>
    <x v="272"/>
    <n v="9.4600000000000009"/>
    <n v="9.4600000000000009"/>
    <n v="5300"/>
    <s v="Open"/>
  </r>
  <r>
    <s v="NYSE"/>
    <x v="1"/>
    <x v="108"/>
    <n v="9.59"/>
    <x v="172"/>
    <n v="9.4600000000000009"/>
    <n v="9.58"/>
    <n v="3200"/>
    <s v="Open"/>
  </r>
  <r>
    <s v="NYSE"/>
    <x v="1"/>
    <x v="107"/>
    <n v="9.36"/>
    <x v="903"/>
    <n v="9.32"/>
    <n v="9.44"/>
    <n v="10500"/>
    <s v="Open"/>
  </r>
  <r>
    <s v="NYSE"/>
    <x v="1"/>
    <x v="106"/>
    <n v="9.44"/>
    <x v="903"/>
    <n v="9.33"/>
    <n v="9.33"/>
    <n v="500"/>
    <s v="Open"/>
  </r>
  <r>
    <s v="NYSE"/>
    <x v="1"/>
    <x v="105"/>
    <n v="9.4600000000000009"/>
    <x v="203"/>
    <n v="9.2200000000000006"/>
    <n v="9.4600000000000009"/>
    <n v="3900"/>
    <s v="Closed"/>
  </r>
  <r>
    <s v="NYSE"/>
    <x v="1"/>
    <x v="104"/>
    <n v="9.5399999999999991"/>
    <x v="198"/>
    <n v="9.48"/>
    <n v="9.5"/>
    <n v="6700"/>
    <s v="Open"/>
  </r>
  <r>
    <s v="NYSE"/>
    <x v="1"/>
    <x v="103"/>
    <n v="9.66"/>
    <x v="904"/>
    <n v="9.6"/>
    <n v="9.6"/>
    <n v="600"/>
    <s v="Open"/>
  </r>
  <r>
    <s v="NYSE"/>
    <x v="1"/>
    <x v="102"/>
    <n v="9.59"/>
    <x v="905"/>
    <n v="9.59"/>
    <n v="9.7200000000000006"/>
    <n v="13900"/>
    <s v="Open"/>
  </r>
  <r>
    <s v="NYSE"/>
    <x v="1"/>
    <x v="101"/>
    <n v="9.5299999999999994"/>
    <x v="906"/>
    <n v="9.5299999999999994"/>
    <n v="9.5299999999999994"/>
    <n v="0"/>
    <s v="Open"/>
  </r>
  <r>
    <s v="NYSE"/>
    <x v="1"/>
    <x v="100"/>
    <n v="9.59"/>
    <x v="907"/>
    <n v="9.5299999999999994"/>
    <n v="9.5299999999999994"/>
    <n v="2200"/>
    <s v="Open"/>
  </r>
  <r>
    <s v="NYSE"/>
    <x v="1"/>
    <x v="99"/>
    <n v="9.5500000000000007"/>
    <x v="199"/>
    <n v="9.5500000000000007"/>
    <n v="9.6199999999999992"/>
    <n v="800"/>
    <s v="Open"/>
  </r>
  <r>
    <s v="NYSE"/>
    <x v="1"/>
    <x v="98"/>
    <n v="9.5299999999999994"/>
    <x v="198"/>
    <n v="9.5299999999999994"/>
    <n v="9.5399999999999991"/>
    <n v="4700"/>
    <s v="Open"/>
  </r>
  <r>
    <s v="NYSE"/>
    <x v="1"/>
    <x v="97"/>
    <n v="9.43"/>
    <x v="194"/>
    <n v="9.25"/>
    <n v="9.4700000000000006"/>
    <n v="7800"/>
    <s v="Closed"/>
  </r>
  <r>
    <s v="NYSE"/>
    <x v="1"/>
    <x v="96"/>
    <n v="9.56"/>
    <x v="172"/>
    <n v="9.49"/>
    <n v="9.49"/>
    <n v="9900"/>
    <s v="Open"/>
  </r>
  <r>
    <s v="NYSE"/>
    <x v="1"/>
    <x v="95"/>
    <n v="9.5399999999999991"/>
    <x v="272"/>
    <n v="9.5"/>
    <n v="9.57"/>
    <n v="11800"/>
    <s v="Open"/>
  </r>
  <r>
    <s v="NYSE"/>
    <x v="1"/>
    <x v="94"/>
    <n v="9.58"/>
    <x v="271"/>
    <n v="9.19"/>
    <n v="9.5"/>
    <n v="18300"/>
    <s v="Closed"/>
  </r>
  <r>
    <s v="NYSE"/>
    <x v="1"/>
    <x v="93"/>
    <n v="9.4499999999999993"/>
    <x v="906"/>
    <n v="9.39"/>
    <n v="9.5299999999999994"/>
    <n v="2700"/>
    <s v="Open"/>
  </r>
  <r>
    <s v="NYSE"/>
    <x v="1"/>
    <x v="92"/>
    <n v="9.4499999999999993"/>
    <x v="908"/>
    <n v="9.39"/>
    <n v="9.43"/>
    <n v="2800"/>
    <s v="Open"/>
  </r>
  <r>
    <s v="NYSE"/>
    <x v="1"/>
    <x v="91"/>
    <n v="9.43"/>
    <x v="903"/>
    <n v="9.3800000000000008"/>
    <n v="9.39"/>
    <n v="2100"/>
    <s v="Open"/>
  </r>
  <r>
    <s v="NYSE"/>
    <x v="1"/>
    <x v="90"/>
    <n v="9.36"/>
    <x v="909"/>
    <n v="9.2899999999999991"/>
    <n v="9.49"/>
    <n v="4100"/>
    <s v="Open"/>
  </r>
  <r>
    <s v="NYSE"/>
    <x v="1"/>
    <x v="89"/>
    <n v="9.3800000000000008"/>
    <x v="910"/>
    <n v="9.3699999999999992"/>
    <n v="9.3699999999999992"/>
    <n v="800"/>
    <s v="Open"/>
  </r>
  <r>
    <s v="NYSE"/>
    <x v="1"/>
    <x v="88"/>
    <n v="9.39"/>
    <x v="911"/>
    <n v="9.2799999999999994"/>
    <n v="9.43"/>
    <n v="10100"/>
    <s v="Open"/>
  </r>
  <r>
    <s v="NYSE"/>
    <x v="1"/>
    <x v="87"/>
    <n v="9.4"/>
    <x v="173"/>
    <n v="9.24"/>
    <n v="9.26"/>
    <n v="1800"/>
    <s v="Closed"/>
  </r>
  <r>
    <s v="NYSE"/>
    <x v="1"/>
    <x v="86"/>
    <n v="9.42"/>
    <x v="909"/>
    <n v="9.3699999999999992"/>
    <n v="9.3800000000000008"/>
    <n v="4300"/>
    <s v="Open"/>
  </r>
  <r>
    <s v="NYSE"/>
    <x v="1"/>
    <x v="85"/>
    <n v="9.08"/>
    <x v="912"/>
    <n v="9.08"/>
    <n v="9.34"/>
    <n v="2800"/>
    <s v="Open"/>
  </r>
  <r>
    <s v="NYSE"/>
    <x v="1"/>
    <x v="84"/>
    <n v="8.91"/>
    <x v="913"/>
    <n v="8.91"/>
    <n v="9.1"/>
    <n v="4900"/>
    <s v="Open"/>
  </r>
  <r>
    <s v="NYSE"/>
    <x v="1"/>
    <x v="83"/>
    <n v="9.02"/>
    <x v="914"/>
    <n v="8.98"/>
    <n v="8.99"/>
    <n v="4600"/>
    <s v="Open"/>
  </r>
  <r>
    <s v="NYSE"/>
    <x v="1"/>
    <x v="82"/>
    <n v="9.06"/>
    <x v="915"/>
    <n v="9.0399999999999991"/>
    <n v="9.14"/>
    <n v="11100"/>
    <s v="Open"/>
  </r>
  <r>
    <s v="NYSE"/>
    <x v="1"/>
    <x v="81"/>
    <n v="9.01"/>
    <x v="180"/>
    <n v="8.99"/>
    <n v="9.15"/>
    <n v="11300"/>
    <s v="Open"/>
  </r>
  <r>
    <s v="NYSE"/>
    <x v="1"/>
    <x v="80"/>
    <n v="9.14"/>
    <x v="916"/>
    <n v="9.1199999999999992"/>
    <n v="9.1300000000000008"/>
    <n v="700"/>
    <s v="Open"/>
  </r>
  <r>
    <s v="NYSE"/>
    <x v="1"/>
    <x v="79"/>
    <n v="9.1"/>
    <x v="184"/>
    <n v="9.1"/>
    <n v="9.18"/>
    <n v="2000"/>
    <s v="Open"/>
  </r>
  <r>
    <s v="NYSE"/>
    <x v="1"/>
    <x v="78"/>
    <n v="9"/>
    <x v="182"/>
    <n v="8.9600000000000009"/>
    <n v="8.9700000000000006"/>
    <n v="3700"/>
    <s v="Open"/>
  </r>
  <r>
    <s v="NYSE"/>
    <x v="1"/>
    <x v="77"/>
    <n v="9"/>
    <x v="917"/>
    <n v="9"/>
    <n v="9"/>
    <n v="900"/>
    <s v="Open"/>
  </r>
  <r>
    <s v="NYSE"/>
    <x v="1"/>
    <x v="76"/>
    <n v="8.99"/>
    <x v="917"/>
    <n v="8.58"/>
    <n v="8.9"/>
    <n v="10600"/>
    <s v="Closed"/>
  </r>
  <r>
    <s v="NYSE"/>
    <x v="1"/>
    <x v="75"/>
    <n v="8.9"/>
    <x v="918"/>
    <n v="8.8699999999999992"/>
    <n v="8.9600000000000009"/>
    <n v="12600"/>
    <s v="Open"/>
  </r>
  <r>
    <s v="NYSE"/>
    <x v="1"/>
    <x v="74"/>
    <n v="8.89"/>
    <x v="274"/>
    <n v="8.85"/>
    <n v="8.85"/>
    <n v="600"/>
    <s v="Open"/>
  </r>
  <r>
    <s v="NYSE"/>
    <x v="1"/>
    <x v="73"/>
    <n v="8.85"/>
    <x v="277"/>
    <n v="8.85"/>
    <n v="8.89"/>
    <n v="2500"/>
    <s v="Open"/>
  </r>
  <r>
    <s v="NYSE"/>
    <x v="1"/>
    <x v="72"/>
    <n v="8.75"/>
    <x v="223"/>
    <n v="8.75"/>
    <n v="8.8000000000000007"/>
    <n v="2300"/>
    <s v="Open"/>
  </r>
  <r>
    <s v="NYSE"/>
    <x v="1"/>
    <x v="71"/>
    <n v="8.65"/>
    <x v="188"/>
    <n v="8.0399999999999991"/>
    <n v="8.75"/>
    <n v="5100"/>
    <s v="Closed"/>
  </r>
  <r>
    <s v="NYSE"/>
    <x v="1"/>
    <x v="70"/>
    <n v="8.64"/>
    <x v="275"/>
    <n v="8.64"/>
    <n v="8.69"/>
    <n v="2400"/>
    <s v="Open"/>
  </r>
  <r>
    <s v="NYSE"/>
    <x v="1"/>
    <x v="69"/>
    <n v="8.76"/>
    <x v="229"/>
    <n v="8.42"/>
    <n v="8.56"/>
    <n v="5900"/>
    <s v="Closed"/>
  </r>
  <r>
    <s v="NYSE"/>
    <x v="1"/>
    <x v="68"/>
    <n v="8.58"/>
    <x v="267"/>
    <n v="8.44"/>
    <n v="8.44"/>
    <n v="9300"/>
    <s v="Open"/>
  </r>
  <r>
    <s v="NYSE"/>
    <x v="1"/>
    <x v="67"/>
    <n v="8.56"/>
    <x v="227"/>
    <n v="7.95"/>
    <n v="8.56"/>
    <n v="10100"/>
    <s v="Closed"/>
  </r>
  <r>
    <s v="NYSE"/>
    <x v="1"/>
    <x v="66"/>
    <n v="8.43"/>
    <x v="193"/>
    <n v="8.33"/>
    <n v="8.58"/>
    <n v="5600"/>
    <s v="Open"/>
  </r>
  <r>
    <s v="NYSE"/>
    <x v="1"/>
    <x v="65"/>
    <n v="8.5399999999999991"/>
    <x v="220"/>
    <n v="8.33"/>
    <n v="8.33"/>
    <n v="5100"/>
    <s v="Closed"/>
  </r>
  <r>
    <s v="NYSE"/>
    <x v="1"/>
    <x v="64"/>
    <n v="8.2899999999999991"/>
    <x v="919"/>
    <n v="8.2899999999999991"/>
    <n v="8.34"/>
    <n v="5500"/>
    <s v="Open"/>
  </r>
  <r>
    <s v="NYSE"/>
    <x v="1"/>
    <x v="63"/>
    <n v="8.16"/>
    <x v="214"/>
    <n v="8.16"/>
    <n v="8.19"/>
    <n v="28800"/>
    <s v="Open"/>
  </r>
  <r>
    <s v="NYSE"/>
    <x v="1"/>
    <x v="62"/>
    <n v="8.25"/>
    <x v="214"/>
    <n v="8"/>
    <n v="8.19"/>
    <n v="6300"/>
    <s v="Closed"/>
  </r>
  <r>
    <s v="NYSE"/>
    <x v="1"/>
    <x v="61"/>
    <n v="8.19"/>
    <x v="920"/>
    <n v="8.15"/>
    <n v="8.15"/>
    <n v="7500"/>
    <s v="Open"/>
  </r>
  <r>
    <s v="NYSE"/>
    <x v="1"/>
    <x v="60"/>
    <n v="8.3000000000000007"/>
    <x v="211"/>
    <n v="8.11"/>
    <n v="8.11"/>
    <n v="4000"/>
    <s v="Closed"/>
  </r>
  <r>
    <s v="NYSE"/>
    <x v="1"/>
    <x v="59"/>
    <n v="7.99"/>
    <x v="192"/>
    <n v="7.99"/>
    <n v="8.25"/>
    <n v="1500"/>
    <s v="Open"/>
  </r>
  <r>
    <s v="NYSE"/>
    <x v="1"/>
    <x v="58"/>
    <n v="7.99"/>
    <x v="237"/>
    <n v="7.95"/>
    <n v="7.95"/>
    <n v="1000"/>
    <s v="Open"/>
  </r>
  <r>
    <s v="NYSE"/>
    <x v="1"/>
    <x v="57"/>
    <n v="7.98"/>
    <x v="257"/>
    <n v="7.95"/>
    <n v="7.97"/>
    <n v="14100"/>
    <s v="Open"/>
  </r>
  <r>
    <s v="NYSE"/>
    <x v="1"/>
    <x v="56"/>
    <n v="8.1199999999999992"/>
    <x v="919"/>
    <n v="7.95"/>
    <n v="8.1"/>
    <n v="16200"/>
    <s v="Closed"/>
  </r>
  <r>
    <s v="NYSE"/>
    <x v="1"/>
    <x v="55"/>
    <n v="8"/>
    <x v="921"/>
    <n v="7.99"/>
    <n v="7.99"/>
    <n v="5900"/>
    <s v="Open"/>
  </r>
  <r>
    <s v="NYSE"/>
    <x v="1"/>
    <x v="54"/>
    <n v="7.87"/>
    <x v="279"/>
    <n v="7.86"/>
    <n v="8"/>
    <n v="5800"/>
    <s v="Open"/>
  </r>
  <r>
    <s v="NYSE"/>
    <x v="1"/>
    <x v="53"/>
    <n v="7.65"/>
    <x v="922"/>
    <n v="7.47"/>
    <n v="7.85"/>
    <n v="20200"/>
    <s v="Closed"/>
  </r>
  <r>
    <s v="NYSE"/>
    <x v="1"/>
    <x v="52"/>
    <n v="7.57"/>
    <x v="233"/>
    <n v="7.52"/>
    <n v="7.64"/>
    <n v="9800"/>
    <s v="Open"/>
  </r>
  <r>
    <s v="NYSE"/>
    <x v="1"/>
    <x v="51"/>
    <n v="7.91"/>
    <x v="256"/>
    <n v="7.52"/>
    <n v="7.57"/>
    <n v="30900"/>
    <s v="Closed"/>
  </r>
  <r>
    <s v="NYSE"/>
    <x v="1"/>
    <x v="50"/>
    <n v="8.0500000000000007"/>
    <x v="218"/>
    <n v="7.94"/>
    <n v="7.94"/>
    <n v="900"/>
    <s v="Open"/>
  </r>
  <r>
    <s v="NYSE"/>
    <x v="1"/>
    <x v="49"/>
    <n v="8.02"/>
    <x v="230"/>
    <n v="8"/>
    <n v="8"/>
    <n v="2400"/>
    <s v="Open"/>
  </r>
  <r>
    <s v="NYSE"/>
    <x v="1"/>
    <x v="48"/>
    <n v="7.88"/>
    <x v="923"/>
    <n v="7.88"/>
    <n v="7.92"/>
    <n v="3200"/>
    <s v="Open"/>
  </r>
  <r>
    <s v="NYSE"/>
    <x v="1"/>
    <x v="47"/>
    <n v="7.88"/>
    <x v="924"/>
    <n v="7.88"/>
    <n v="7.88"/>
    <n v="100"/>
    <s v="Open"/>
  </r>
  <r>
    <s v="NYSE"/>
    <x v="1"/>
    <x v="46"/>
    <n v="7.88"/>
    <x v="237"/>
    <n v="7.81"/>
    <n v="7.87"/>
    <n v="3500"/>
    <s v="Open"/>
  </r>
  <r>
    <s v="NYSE"/>
    <x v="1"/>
    <x v="45"/>
    <n v="7.94"/>
    <x v="237"/>
    <n v="7.92"/>
    <n v="7.92"/>
    <n v="2700"/>
    <s v="Open"/>
  </r>
  <r>
    <s v="NYSE"/>
    <x v="1"/>
    <x v="44"/>
    <n v="7.76"/>
    <x v="925"/>
    <n v="7.74"/>
    <n v="7.84"/>
    <n v="3100"/>
    <s v="Open"/>
  </r>
  <r>
    <s v="NYSE"/>
    <x v="1"/>
    <x v="43"/>
    <n v="7.56"/>
    <x v="926"/>
    <n v="7.56"/>
    <n v="7.76"/>
    <n v="3100"/>
    <s v="Open"/>
  </r>
  <r>
    <s v="NYSE"/>
    <x v="1"/>
    <x v="42"/>
    <n v="7.46"/>
    <x v="927"/>
    <n v="7.46"/>
    <n v="7.46"/>
    <n v="600"/>
    <s v="Open"/>
  </r>
  <r>
    <s v="NYSE"/>
    <x v="1"/>
    <x v="41"/>
    <n v="7.61"/>
    <x v="928"/>
    <n v="7.29"/>
    <n v="7.46"/>
    <n v="2100"/>
    <s v="Closed"/>
  </r>
  <r>
    <s v="NYSE"/>
    <x v="1"/>
    <x v="40"/>
    <n v="7.45"/>
    <x v="929"/>
    <n v="7.35"/>
    <n v="7.64"/>
    <n v="1800"/>
    <s v="Open"/>
  </r>
  <r>
    <s v="NYSE"/>
    <x v="1"/>
    <x v="39"/>
    <n v="7.32"/>
    <x v="930"/>
    <n v="7.32"/>
    <n v="7.45"/>
    <n v="800"/>
    <s v="Open"/>
  </r>
  <r>
    <s v="NYSE"/>
    <x v="1"/>
    <x v="38"/>
    <n v="7.35"/>
    <x v="931"/>
    <n v="7.25"/>
    <n v="7.27"/>
    <n v="5400"/>
    <s v="Open"/>
  </r>
  <r>
    <s v="NYSE"/>
    <x v="1"/>
    <x v="37"/>
    <n v="6.91"/>
    <x v="932"/>
    <n v="6.78"/>
    <n v="7.26"/>
    <n v="5300"/>
    <s v="Open"/>
  </r>
  <r>
    <s v="NYSE"/>
    <x v="1"/>
    <x v="36"/>
    <n v="7.41"/>
    <x v="242"/>
    <n v="6.95"/>
    <n v="6.95"/>
    <n v="11400"/>
    <s v="Closed"/>
  </r>
  <r>
    <s v="NYSE"/>
    <x v="1"/>
    <x v="35"/>
    <n v="7.34"/>
    <x v="263"/>
    <n v="7.24"/>
    <n v="7.5"/>
    <n v="10500"/>
    <s v="Open"/>
  </r>
  <r>
    <s v="NYSE"/>
    <x v="1"/>
    <x v="34"/>
    <n v="7.45"/>
    <x v="930"/>
    <n v="7.38"/>
    <n v="7.38"/>
    <n v="4100"/>
    <s v="Open"/>
  </r>
  <r>
    <s v="NYSE"/>
    <x v="1"/>
    <x v="33"/>
    <n v="7.51"/>
    <x v="933"/>
    <n v="7.45"/>
    <n v="7.45"/>
    <n v="700"/>
    <s v="Open"/>
  </r>
  <r>
    <s v="NYSE"/>
    <x v="1"/>
    <x v="32"/>
    <n v="7.38"/>
    <x v="934"/>
    <n v="7.38"/>
    <n v="7.41"/>
    <n v="4100"/>
    <s v="Open"/>
  </r>
  <r>
    <s v="NYSE"/>
    <x v="1"/>
    <x v="31"/>
    <n v="7.8"/>
    <x v="925"/>
    <n v="7.45"/>
    <n v="7.45"/>
    <n v="6300"/>
    <s v="Closed"/>
  </r>
  <r>
    <s v="NYSE"/>
    <x v="1"/>
    <x v="30"/>
    <n v="8.08"/>
    <x v="192"/>
    <n v="7.82"/>
    <n v="7.95"/>
    <n v="2800"/>
    <s v="Closed"/>
  </r>
  <r>
    <s v="NYSE"/>
    <x v="1"/>
    <x v="29"/>
    <n v="7.87"/>
    <x v="257"/>
    <n v="7.8"/>
    <n v="7.98"/>
    <n v="3900"/>
    <s v="Open"/>
  </r>
  <r>
    <s v="NYSE"/>
    <x v="1"/>
    <x v="28"/>
    <n v="7.78"/>
    <x v="232"/>
    <n v="7.78"/>
    <n v="7.78"/>
    <n v="100"/>
    <s v="Open"/>
  </r>
  <r>
    <s v="NYSE"/>
    <x v="1"/>
    <x v="27"/>
    <n v="7.64"/>
    <x v="935"/>
    <n v="7.43"/>
    <n v="7.77"/>
    <n v="3700"/>
    <s v="Closed"/>
  </r>
  <r>
    <s v="NYSE"/>
    <x v="1"/>
    <x v="26"/>
    <n v="7.83"/>
    <x v="238"/>
    <n v="7.66"/>
    <n v="7.66"/>
    <n v="3100"/>
    <s v="Closed"/>
  </r>
  <r>
    <s v="NYSE"/>
    <x v="1"/>
    <x v="25"/>
    <n v="8.06"/>
    <x v="230"/>
    <n v="7.41"/>
    <n v="7.73"/>
    <n v="22400"/>
    <s v="Closed"/>
  </r>
  <r>
    <s v="NYSE"/>
    <x v="1"/>
    <x v="24"/>
    <n v="8.34"/>
    <x v="936"/>
    <n v="8.09"/>
    <n v="8.09"/>
    <n v="3600"/>
    <s v="Closed"/>
  </r>
  <r>
    <s v="NYSE"/>
    <x v="1"/>
    <x v="23"/>
    <n v="8.6999999999999993"/>
    <x v="937"/>
    <n v="8.33"/>
    <n v="8.33"/>
    <n v="4900"/>
    <s v="Closed"/>
  </r>
  <r>
    <s v="NYSE"/>
    <x v="1"/>
    <x v="22"/>
    <n v="8.6"/>
    <x v="212"/>
    <n v="8.6"/>
    <n v="8.6"/>
    <n v="0"/>
    <s v="Open"/>
  </r>
  <r>
    <s v="NYSE"/>
    <x v="1"/>
    <x v="21"/>
    <n v="8.6"/>
    <x v="212"/>
    <n v="8.6"/>
    <n v="8.6"/>
    <n v="700"/>
    <s v="Open"/>
  </r>
  <r>
    <s v="NYSE"/>
    <x v="1"/>
    <x v="20"/>
    <n v="8.59"/>
    <x v="222"/>
    <n v="8.59"/>
    <n v="8.59"/>
    <n v="600"/>
    <s v="Open"/>
  </r>
  <r>
    <s v="NYSE"/>
    <x v="1"/>
    <x v="19"/>
    <n v="8.81"/>
    <x v="201"/>
    <n v="8.6300000000000008"/>
    <n v="8.6300000000000008"/>
    <n v="2100"/>
    <s v="Closed"/>
  </r>
  <r>
    <s v="NYSE"/>
    <x v="1"/>
    <x v="18"/>
    <n v="8.8800000000000008"/>
    <x v="277"/>
    <n v="8.8800000000000008"/>
    <n v="8.89"/>
    <n v="800"/>
    <s v="Open"/>
  </r>
  <r>
    <s v="NYSE"/>
    <x v="1"/>
    <x v="17"/>
    <n v="8.9"/>
    <x v="277"/>
    <n v="8.7899999999999991"/>
    <n v="8.85"/>
    <n v="1300"/>
    <s v="Open"/>
  </r>
  <r>
    <s v="NYSE"/>
    <x v="1"/>
    <x v="16"/>
    <n v="8.76"/>
    <x v="938"/>
    <n v="8.61"/>
    <n v="8.82"/>
    <n v="6900"/>
    <s v="Open"/>
  </r>
  <r>
    <s v="NYSE"/>
    <x v="1"/>
    <x v="15"/>
    <n v="8.76"/>
    <x v="229"/>
    <n v="8.64"/>
    <n v="8.76"/>
    <n v="2600"/>
    <s v="Open"/>
  </r>
  <r>
    <s v="NYSE"/>
    <x v="1"/>
    <x v="14"/>
    <n v="8.83"/>
    <x v="939"/>
    <n v="8.75"/>
    <n v="8.75"/>
    <n v="800"/>
    <s v="Open"/>
  </r>
  <r>
    <s v="NYSE"/>
    <x v="1"/>
    <x v="13"/>
    <n v="8.85"/>
    <x v="939"/>
    <n v="8.73"/>
    <n v="8.73"/>
    <n v="1000"/>
    <s v="Open"/>
  </r>
  <r>
    <s v="NYSE"/>
    <x v="1"/>
    <x v="12"/>
    <n v="8.7799999999999994"/>
    <x v="940"/>
    <n v="8.73"/>
    <n v="8.73"/>
    <n v="1900"/>
    <s v="Open"/>
  </r>
  <r>
    <s v="NYSE"/>
    <x v="1"/>
    <x v="11"/>
    <n v="8.7200000000000006"/>
    <x v="939"/>
    <n v="8.5500000000000007"/>
    <n v="8.8000000000000007"/>
    <n v="3800"/>
    <s v="Closed"/>
  </r>
  <r>
    <s v="NYSE"/>
    <x v="1"/>
    <x v="10"/>
    <n v="8.85"/>
    <x v="939"/>
    <n v="8.73"/>
    <n v="8.73"/>
    <n v="2000"/>
    <s v="Open"/>
  </r>
  <r>
    <s v="NYSE"/>
    <x v="1"/>
    <x v="9"/>
    <n v="8.9499999999999993"/>
    <x v="187"/>
    <n v="8.85"/>
    <n v="8.85"/>
    <n v="2800"/>
    <s v="Open"/>
  </r>
  <r>
    <s v="NYSE"/>
    <x v="1"/>
    <x v="8"/>
    <n v="8.85"/>
    <x v="939"/>
    <n v="8.43"/>
    <n v="8.85"/>
    <n v="18100"/>
    <s v="Closed"/>
  </r>
  <r>
    <s v="NYSE"/>
    <x v="1"/>
    <x v="7"/>
    <n v="8.94"/>
    <x v="941"/>
    <n v="8.85"/>
    <n v="8.94"/>
    <n v="500"/>
    <s v="Open"/>
  </r>
  <r>
    <s v="NYSE"/>
    <x v="1"/>
    <x v="6"/>
    <n v="8.75"/>
    <x v="941"/>
    <n v="8.75"/>
    <n v="8.94"/>
    <n v="2100"/>
    <s v="Open"/>
  </r>
  <r>
    <s v="NYSE"/>
    <x v="1"/>
    <x v="5"/>
    <n v="8.67"/>
    <x v="941"/>
    <n v="8.5299999999999994"/>
    <n v="8.84"/>
    <n v="9400"/>
    <s v="Open"/>
  </r>
  <r>
    <s v="NYSE"/>
    <x v="1"/>
    <x v="4"/>
    <n v="8.9499999999999993"/>
    <x v="183"/>
    <n v="8.68"/>
    <n v="8.68"/>
    <n v="4900"/>
    <s v="Closed"/>
  </r>
  <r>
    <s v="NYSE"/>
    <x v="1"/>
    <x v="3"/>
    <n v="8.76"/>
    <x v="941"/>
    <n v="8.76"/>
    <n v="8.85"/>
    <n v="8800"/>
    <s v="Open"/>
  </r>
  <r>
    <s v="NYSE"/>
    <x v="1"/>
    <x v="2"/>
    <n v="8.64"/>
    <x v="210"/>
    <n v="8.64"/>
    <n v="8.74"/>
    <n v="600"/>
    <s v="Open"/>
  </r>
  <r>
    <s v="NYSE"/>
    <x v="1"/>
    <x v="1"/>
    <n v="9"/>
    <x v="938"/>
    <n v="8.73"/>
    <n v="8.73"/>
    <n v="8300"/>
    <s v="Closed"/>
  </r>
  <r>
    <s v="NYSE"/>
    <x v="1"/>
    <x v="0"/>
    <n v="9.0299999999999994"/>
    <x v="938"/>
    <n v="8.85"/>
    <n v="8.9"/>
    <n v="2400"/>
    <s v="Closed"/>
  </r>
  <r>
    <s v="NYSE"/>
    <x v="2"/>
    <x v="780"/>
    <n v="28.63"/>
    <x v="942"/>
    <n v="28.3"/>
    <n v="28.66"/>
    <n v="273900"/>
    <s v="Closed"/>
  </r>
  <r>
    <s v="NYSE"/>
    <x v="2"/>
    <x v="779"/>
    <n v="28.55"/>
    <x v="943"/>
    <n v="28.13"/>
    <n v="28.66"/>
    <n v="302200"/>
    <s v="Closed"/>
  </r>
  <r>
    <s v="NYSE"/>
    <x v="2"/>
    <x v="778"/>
    <n v="28"/>
    <x v="944"/>
    <n v="28"/>
    <n v="28.75"/>
    <n v="508900"/>
    <s v="Open"/>
  </r>
  <r>
    <s v="NYSE"/>
    <x v="2"/>
    <x v="777"/>
    <n v="27.5"/>
    <x v="945"/>
    <n v="27.5"/>
    <n v="29.23"/>
    <n v="577800"/>
    <s v="Open"/>
  </r>
  <r>
    <s v="NYSE"/>
    <x v="2"/>
    <x v="776"/>
    <n v="29"/>
    <x v="946"/>
    <n v="27.3"/>
    <n v="27.31"/>
    <n v="516700"/>
    <s v="Closed"/>
  </r>
  <r>
    <s v="NYSE"/>
    <x v="2"/>
    <x v="775"/>
    <n v="30.05"/>
    <x v="947"/>
    <n v="28.6"/>
    <n v="28.6"/>
    <n v="299100"/>
    <s v="Closed"/>
  </r>
  <r>
    <s v="NYSE"/>
    <x v="2"/>
    <x v="774"/>
    <n v="30.61"/>
    <x v="948"/>
    <n v="29.97"/>
    <n v="29.97"/>
    <n v="207100"/>
    <s v="Closed"/>
  </r>
  <r>
    <s v="NYSE"/>
    <x v="2"/>
    <x v="773"/>
    <n v="31.05"/>
    <x v="949"/>
    <n v="30.5"/>
    <n v="30.59"/>
    <n v="345600"/>
    <s v="Closed"/>
  </r>
  <r>
    <s v="NYSE"/>
    <x v="2"/>
    <x v="772"/>
    <n v="31.9"/>
    <x v="950"/>
    <n v="31.61"/>
    <n v="31.8"/>
    <n v="155900"/>
    <s v="Closed"/>
  </r>
  <r>
    <s v="NYSE"/>
    <x v="2"/>
    <x v="771"/>
    <n v="31.58"/>
    <x v="951"/>
    <n v="31.58"/>
    <n v="31.75"/>
    <n v="67200"/>
    <s v="Open"/>
  </r>
  <r>
    <s v="NYSE"/>
    <x v="2"/>
    <x v="770"/>
    <n v="31.5"/>
    <x v="952"/>
    <n v="31.25"/>
    <n v="31.5"/>
    <n v="128300"/>
    <s v="Closed"/>
  </r>
  <r>
    <s v="NYSE"/>
    <x v="2"/>
    <x v="769"/>
    <n v="30.85"/>
    <x v="952"/>
    <n v="30.75"/>
    <n v="31.59"/>
    <n v="129300"/>
    <s v="Open"/>
  </r>
  <r>
    <s v="NYSE"/>
    <x v="2"/>
    <x v="768"/>
    <n v="30.81"/>
    <x v="953"/>
    <n v="30.26"/>
    <n v="30.73"/>
    <n v="96500"/>
    <s v="Closed"/>
  </r>
  <r>
    <s v="NYSE"/>
    <x v="2"/>
    <x v="767"/>
    <n v="30.9"/>
    <x v="954"/>
    <n v="30.56"/>
    <n v="30.56"/>
    <n v="47600"/>
    <s v="Closed"/>
  </r>
  <r>
    <s v="NYSE"/>
    <x v="2"/>
    <x v="766"/>
    <n v="30.65"/>
    <x v="955"/>
    <n v="30.59"/>
    <n v="30.95"/>
    <n v="90000"/>
    <s v="Open"/>
  </r>
  <r>
    <s v="NYSE"/>
    <x v="2"/>
    <x v="765"/>
    <n v="30.42"/>
    <x v="956"/>
    <n v="30.06"/>
    <n v="30.92"/>
    <n v="107200"/>
    <s v="Closed"/>
  </r>
  <r>
    <s v="NYSE"/>
    <x v="2"/>
    <x v="764"/>
    <n v="30.1"/>
    <x v="957"/>
    <n v="30.07"/>
    <n v="30.3"/>
    <n v="86700"/>
    <s v="Open"/>
  </r>
  <r>
    <s v="NYSE"/>
    <x v="2"/>
    <x v="763"/>
    <n v="30.8"/>
    <x v="958"/>
    <n v="30.09"/>
    <n v="30.45"/>
    <n v="147400"/>
    <s v="Closed"/>
  </r>
  <r>
    <s v="NYSE"/>
    <x v="2"/>
    <x v="762"/>
    <n v="30.4"/>
    <x v="959"/>
    <n v="30.3"/>
    <n v="30.8"/>
    <n v="164000"/>
    <s v="Open"/>
  </r>
  <r>
    <s v="NYSE"/>
    <x v="2"/>
    <x v="761"/>
    <n v="30"/>
    <x v="960"/>
    <n v="29.8"/>
    <n v="30.25"/>
    <n v="531300"/>
    <s v="Closed"/>
  </r>
  <r>
    <s v="NYSE"/>
    <x v="2"/>
    <x v="760"/>
    <n v="30.2"/>
    <x v="953"/>
    <n v="30.07"/>
    <n v="30.82"/>
    <n v="182300"/>
    <s v="Open"/>
  </r>
  <r>
    <s v="NYSE"/>
    <x v="2"/>
    <x v="759"/>
    <n v="30.45"/>
    <x v="961"/>
    <n v="30.04"/>
    <n v="30.18"/>
    <n v="182700"/>
    <s v="Closed"/>
  </r>
  <r>
    <s v="NYSE"/>
    <x v="2"/>
    <x v="758"/>
    <n v="30.3"/>
    <x v="962"/>
    <n v="30.12"/>
    <n v="30.33"/>
    <n v="196500"/>
    <s v="Closed"/>
  </r>
  <r>
    <s v="NYSE"/>
    <x v="2"/>
    <x v="757"/>
    <n v="30.5"/>
    <x v="963"/>
    <n v="30.17"/>
    <n v="30.37"/>
    <n v="196800"/>
    <s v="Closed"/>
  </r>
  <r>
    <s v="NYSE"/>
    <x v="2"/>
    <x v="756"/>
    <n v="30.06"/>
    <x v="964"/>
    <n v="30"/>
    <n v="30.84"/>
    <n v="297900"/>
    <s v="Open"/>
  </r>
  <r>
    <s v="NYSE"/>
    <x v="2"/>
    <x v="755"/>
    <n v="30.63"/>
    <x v="965"/>
    <n v="30.05"/>
    <n v="30.05"/>
    <n v="177800"/>
    <s v="Closed"/>
  </r>
  <r>
    <s v="NYSE"/>
    <x v="2"/>
    <x v="754"/>
    <n v="30.65"/>
    <x v="966"/>
    <n v="30.24"/>
    <n v="30.63"/>
    <n v="139600"/>
    <s v="Closed"/>
  </r>
  <r>
    <s v="NYSE"/>
    <x v="2"/>
    <x v="753"/>
    <n v="30.48"/>
    <x v="963"/>
    <n v="30.19"/>
    <n v="30.65"/>
    <n v="142800"/>
    <s v="Closed"/>
  </r>
  <r>
    <s v="NYSE"/>
    <x v="2"/>
    <x v="752"/>
    <n v="30.3"/>
    <x v="967"/>
    <n v="30.19"/>
    <n v="30.42"/>
    <n v="136800"/>
    <s v="Open"/>
  </r>
  <r>
    <s v="NYSE"/>
    <x v="2"/>
    <x v="751"/>
    <n v="29.45"/>
    <x v="968"/>
    <n v="29.45"/>
    <n v="30.4"/>
    <n v="207100"/>
    <s v="Open"/>
  </r>
  <r>
    <s v="NYSE"/>
    <x v="2"/>
    <x v="750"/>
    <n v="29.3"/>
    <x v="969"/>
    <n v="29.2"/>
    <n v="29.43"/>
    <n v="148400"/>
    <s v="Open"/>
  </r>
  <r>
    <s v="NYSE"/>
    <x v="2"/>
    <x v="749"/>
    <n v="29.45"/>
    <x v="970"/>
    <n v="29.15"/>
    <n v="29.39"/>
    <n v="385100"/>
    <s v="Closed"/>
  </r>
  <r>
    <s v="NYSE"/>
    <x v="2"/>
    <x v="748"/>
    <n v="29.2"/>
    <x v="971"/>
    <n v="29.2"/>
    <n v="29.43"/>
    <n v="45200"/>
    <s v="Open"/>
  </r>
  <r>
    <s v="NYSE"/>
    <x v="2"/>
    <x v="747"/>
    <n v="28.9"/>
    <x v="972"/>
    <n v="28.9"/>
    <n v="29.33"/>
    <n v="96500"/>
    <s v="Open"/>
  </r>
  <r>
    <s v="NYSE"/>
    <x v="2"/>
    <x v="746"/>
    <n v="29.1"/>
    <x v="973"/>
    <n v="28.8"/>
    <n v="29.25"/>
    <n v="331400"/>
    <s v="Closed"/>
  </r>
  <r>
    <s v="NYSE"/>
    <x v="2"/>
    <x v="745"/>
    <n v="29.1"/>
    <x v="974"/>
    <n v="28.84"/>
    <n v="29.05"/>
    <n v="200800"/>
    <s v="Closed"/>
  </r>
  <r>
    <s v="NYSE"/>
    <x v="2"/>
    <x v="744"/>
    <n v="29.6"/>
    <x v="975"/>
    <n v="28.94"/>
    <n v="28.94"/>
    <n v="515700"/>
    <s v="Closed"/>
  </r>
  <r>
    <s v="NYSE"/>
    <x v="2"/>
    <x v="743"/>
    <n v="30"/>
    <x v="947"/>
    <n v="29.4"/>
    <n v="29.6"/>
    <n v="324200"/>
    <s v="Closed"/>
  </r>
  <r>
    <s v="NYSE"/>
    <x v="2"/>
    <x v="742"/>
    <n v="29.7"/>
    <x v="976"/>
    <n v="29.61"/>
    <n v="30"/>
    <n v="323600"/>
    <s v="Open"/>
  </r>
  <r>
    <s v="NYSE"/>
    <x v="2"/>
    <x v="741"/>
    <n v="29.25"/>
    <x v="977"/>
    <n v="29.25"/>
    <n v="29.69"/>
    <n v="245600"/>
    <s v="Open"/>
  </r>
  <r>
    <s v="NYSE"/>
    <x v="2"/>
    <x v="740"/>
    <n v="29.6"/>
    <x v="978"/>
    <n v="29.36"/>
    <n v="29.73"/>
    <n v="81500"/>
    <s v="Closed"/>
  </r>
  <r>
    <s v="NYSE"/>
    <x v="2"/>
    <x v="739"/>
    <n v="29.4"/>
    <x v="969"/>
    <n v="28.85"/>
    <n v="29.5"/>
    <n v="147900"/>
    <s v="Closed"/>
  </r>
  <r>
    <s v="NYSE"/>
    <x v="2"/>
    <x v="738"/>
    <n v="27.77"/>
    <x v="979"/>
    <n v="27.77"/>
    <n v="29.49"/>
    <n v="270300"/>
    <s v="Open"/>
  </r>
  <r>
    <s v="NYSE"/>
    <x v="2"/>
    <x v="737"/>
    <n v="27.8"/>
    <x v="980"/>
    <n v="27.67"/>
    <n v="27.77"/>
    <n v="144800"/>
    <s v="Open"/>
  </r>
  <r>
    <s v="NYSE"/>
    <x v="2"/>
    <x v="736"/>
    <n v="27.9"/>
    <x v="981"/>
    <n v="27.81"/>
    <n v="27.9"/>
    <n v="94300"/>
    <s v="Open"/>
  </r>
  <r>
    <s v="NYSE"/>
    <x v="2"/>
    <x v="735"/>
    <n v="27.65"/>
    <x v="982"/>
    <n v="27.47"/>
    <n v="28.01"/>
    <n v="159900"/>
    <s v="Closed"/>
  </r>
  <r>
    <s v="NYSE"/>
    <x v="2"/>
    <x v="734"/>
    <n v="27.56"/>
    <x v="983"/>
    <n v="27.45"/>
    <n v="27.9"/>
    <n v="126100"/>
    <s v="Open"/>
  </r>
  <r>
    <s v="NYSE"/>
    <x v="2"/>
    <x v="733"/>
    <n v="26.5"/>
    <x v="984"/>
    <n v="26.22"/>
    <n v="27.31"/>
    <n v="175700"/>
    <s v="Closed"/>
  </r>
  <r>
    <s v="NYSE"/>
    <x v="2"/>
    <x v="732"/>
    <n v="26.71"/>
    <x v="985"/>
    <n v="26.54"/>
    <n v="27.17"/>
    <n v="105000"/>
    <s v="Closed"/>
  </r>
  <r>
    <s v="NYSE"/>
    <x v="2"/>
    <x v="731"/>
    <n v="26.9"/>
    <x v="986"/>
    <n v="26.41"/>
    <n v="26.71"/>
    <n v="151200"/>
    <s v="Closed"/>
  </r>
  <r>
    <s v="NYSE"/>
    <x v="2"/>
    <x v="730"/>
    <n v="26.7"/>
    <x v="987"/>
    <n v="26.2"/>
    <n v="26.9"/>
    <n v="158200"/>
    <s v="Closed"/>
  </r>
  <r>
    <s v="NYSE"/>
    <x v="2"/>
    <x v="729"/>
    <n v="26.55"/>
    <x v="988"/>
    <n v="26.24"/>
    <n v="26.53"/>
    <n v="332700"/>
    <s v="Closed"/>
  </r>
  <r>
    <s v="NYSE"/>
    <x v="2"/>
    <x v="728"/>
    <n v="26.5"/>
    <x v="989"/>
    <n v="26"/>
    <n v="26.55"/>
    <n v="196200"/>
    <s v="Closed"/>
  </r>
  <r>
    <s v="NYSE"/>
    <x v="2"/>
    <x v="727"/>
    <n v="25.7"/>
    <x v="990"/>
    <n v="25.55"/>
    <n v="26.72"/>
    <n v="186700"/>
    <s v="Open"/>
  </r>
  <r>
    <s v="NYSE"/>
    <x v="2"/>
    <x v="726"/>
    <n v="25.95"/>
    <x v="991"/>
    <n v="25.15"/>
    <n v="25.85"/>
    <n v="153200"/>
    <s v="Closed"/>
  </r>
  <r>
    <s v="NYSE"/>
    <x v="2"/>
    <x v="725"/>
    <n v="25.5"/>
    <x v="992"/>
    <n v="25.15"/>
    <n v="25.88"/>
    <n v="158500"/>
    <s v="Closed"/>
  </r>
  <r>
    <s v="NYSE"/>
    <x v="2"/>
    <x v="724"/>
    <n v="26.1"/>
    <x v="993"/>
    <n v="25.44"/>
    <n v="25.52"/>
    <n v="208100"/>
    <s v="Closed"/>
  </r>
  <r>
    <s v="NYSE"/>
    <x v="2"/>
    <x v="723"/>
    <n v="25.6"/>
    <x v="994"/>
    <n v="25.35"/>
    <n v="26.43"/>
    <n v="197300"/>
    <s v="Closed"/>
  </r>
  <r>
    <s v="NYSE"/>
    <x v="2"/>
    <x v="722"/>
    <n v="25.57"/>
    <x v="995"/>
    <n v="25.22"/>
    <n v="25.66"/>
    <n v="155200"/>
    <s v="Closed"/>
  </r>
  <r>
    <s v="NYSE"/>
    <x v="2"/>
    <x v="721"/>
    <n v="25.4"/>
    <x v="996"/>
    <n v="25.4"/>
    <n v="25.57"/>
    <n v="68100"/>
    <s v="Open"/>
  </r>
  <r>
    <s v="NYSE"/>
    <x v="2"/>
    <x v="720"/>
    <n v="25.3"/>
    <x v="997"/>
    <n v="25.1"/>
    <n v="25.29"/>
    <n v="72400"/>
    <s v="Closed"/>
  </r>
  <r>
    <s v="NYSE"/>
    <x v="2"/>
    <x v="719"/>
    <n v="25.25"/>
    <x v="998"/>
    <n v="24.9"/>
    <n v="25.43"/>
    <n v="139900"/>
    <s v="Closed"/>
  </r>
  <r>
    <s v="NYSE"/>
    <x v="2"/>
    <x v="718"/>
    <n v="24.95"/>
    <x v="999"/>
    <n v="24.67"/>
    <n v="25.28"/>
    <n v="164400"/>
    <s v="Closed"/>
  </r>
  <r>
    <s v="NYSE"/>
    <x v="2"/>
    <x v="717"/>
    <n v="25.25"/>
    <x v="1000"/>
    <n v="25.02"/>
    <n v="25.15"/>
    <n v="187600"/>
    <s v="Closed"/>
  </r>
  <r>
    <s v="NYSE"/>
    <x v="2"/>
    <x v="716"/>
    <n v="25.53"/>
    <x v="1001"/>
    <n v="24.95"/>
    <n v="25.52"/>
    <n v="119100"/>
    <s v="Closed"/>
  </r>
  <r>
    <s v="NYSE"/>
    <x v="2"/>
    <x v="715"/>
    <n v="25.55"/>
    <x v="1002"/>
    <n v="25.4"/>
    <n v="25.75"/>
    <n v="65500"/>
    <s v="Open"/>
  </r>
  <r>
    <s v="NYSE"/>
    <x v="2"/>
    <x v="714"/>
    <n v="25.75"/>
    <x v="1003"/>
    <n v="25.35"/>
    <n v="25.42"/>
    <n v="136600"/>
    <s v="Closed"/>
  </r>
  <r>
    <s v="NYSE"/>
    <x v="2"/>
    <x v="713"/>
    <n v="26"/>
    <x v="1004"/>
    <n v="25.75"/>
    <n v="26"/>
    <n v="328100"/>
    <s v="Closed"/>
  </r>
  <r>
    <s v="NYSE"/>
    <x v="2"/>
    <x v="712"/>
    <n v="26.05"/>
    <x v="1005"/>
    <n v="25.9"/>
    <n v="26.85"/>
    <n v="253300"/>
    <s v="Open"/>
  </r>
  <r>
    <s v="NYSE"/>
    <x v="2"/>
    <x v="711"/>
    <n v="25.9"/>
    <x v="1006"/>
    <n v="25.08"/>
    <n v="26.3"/>
    <n v="306500"/>
    <s v="Closed"/>
  </r>
  <r>
    <s v="NYSE"/>
    <x v="2"/>
    <x v="710"/>
    <n v="25.33"/>
    <x v="1001"/>
    <n v="25.11"/>
    <n v="25.29"/>
    <n v="149500"/>
    <s v="Closed"/>
  </r>
  <r>
    <s v="NYSE"/>
    <x v="2"/>
    <x v="709"/>
    <n v="23.75"/>
    <x v="1007"/>
    <n v="23.75"/>
    <n v="25.08"/>
    <n v="185600"/>
    <s v="Open"/>
  </r>
  <r>
    <s v="NYSE"/>
    <x v="2"/>
    <x v="708"/>
    <n v="23.95"/>
    <x v="1008"/>
    <n v="23.55"/>
    <n v="23.77"/>
    <n v="129900"/>
    <s v="Closed"/>
  </r>
  <r>
    <s v="NYSE"/>
    <x v="2"/>
    <x v="707"/>
    <n v="23.2"/>
    <x v="803"/>
    <n v="23.12"/>
    <n v="23.94"/>
    <n v="138900"/>
    <s v="Open"/>
  </r>
  <r>
    <s v="NYSE"/>
    <x v="2"/>
    <x v="706"/>
    <n v="23"/>
    <x v="1009"/>
    <n v="22.8"/>
    <n v="23.35"/>
    <n v="93000"/>
    <s v="Closed"/>
  </r>
  <r>
    <s v="NYSE"/>
    <x v="2"/>
    <x v="705"/>
    <n v="23.15"/>
    <x v="1010"/>
    <n v="22.85"/>
    <n v="23.15"/>
    <n v="214300"/>
    <s v="Closed"/>
  </r>
  <r>
    <s v="NYSE"/>
    <x v="2"/>
    <x v="704"/>
    <n v="23.58"/>
    <x v="1011"/>
    <n v="23.17"/>
    <n v="23.4"/>
    <n v="139000"/>
    <s v="Closed"/>
  </r>
  <r>
    <s v="NYSE"/>
    <x v="2"/>
    <x v="703"/>
    <n v="23.25"/>
    <x v="1012"/>
    <n v="22.97"/>
    <n v="23.38"/>
    <n v="129600"/>
    <s v="Closed"/>
  </r>
  <r>
    <s v="NYSE"/>
    <x v="2"/>
    <x v="702"/>
    <n v="23.69"/>
    <x v="1013"/>
    <n v="23.02"/>
    <n v="23.02"/>
    <n v="108600"/>
    <s v="Closed"/>
  </r>
  <r>
    <s v="NYSE"/>
    <x v="2"/>
    <x v="701"/>
    <n v="23.51"/>
    <x v="1014"/>
    <n v="23.3"/>
    <n v="23.89"/>
    <n v="114000"/>
    <s v="Closed"/>
  </r>
  <r>
    <s v="NYSE"/>
    <x v="2"/>
    <x v="700"/>
    <n v="23.55"/>
    <x v="1015"/>
    <n v="23.33"/>
    <n v="23.38"/>
    <n v="78000"/>
    <s v="Closed"/>
  </r>
  <r>
    <s v="NYSE"/>
    <x v="2"/>
    <x v="699"/>
    <n v="23.71"/>
    <x v="1016"/>
    <n v="23.21"/>
    <n v="23.7"/>
    <n v="136500"/>
    <s v="Closed"/>
  </r>
  <r>
    <s v="NYSE"/>
    <x v="2"/>
    <x v="698"/>
    <n v="23.27"/>
    <x v="1017"/>
    <n v="23.27"/>
    <n v="23.65"/>
    <n v="47100"/>
    <s v="Open"/>
  </r>
  <r>
    <s v="NYSE"/>
    <x v="2"/>
    <x v="697"/>
    <n v="23.3"/>
    <x v="1018"/>
    <n v="23.1"/>
    <n v="23.25"/>
    <n v="45300"/>
    <s v="Closed"/>
  </r>
  <r>
    <s v="NYSE"/>
    <x v="2"/>
    <x v="696"/>
    <n v="23.59"/>
    <x v="1019"/>
    <n v="23.25"/>
    <n v="23.65"/>
    <n v="85400"/>
    <s v="Closed"/>
  </r>
  <r>
    <s v="NYSE"/>
    <x v="2"/>
    <x v="695"/>
    <n v="23.31"/>
    <x v="1020"/>
    <n v="23.3"/>
    <n v="23.84"/>
    <n v="147100"/>
    <s v="Open"/>
  </r>
  <r>
    <s v="NYSE"/>
    <x v="2"/>
    <x v="694"/>
    <n v="23.05"/>
    <x v="1021"/>
    <n v="22.75"/>
    <n v="23.31"/>
    <n v="104500"/>
    <s v="Closed"/>
  </r>
  <r>
    <s v="NYSE"/>
    <x v="2"/>
    <x v="693"/>
    <n v="22.95"/>
    <x v="1022"/>
    <n v="22.95"/>
    <n v="22.99"/>
    <n v="156800"/>
    <s v="Open"/>
  </r>
  <r>
    <s v="NYSE"/>
    <x v="2"/>
    <x v="692"/>
    <n v="23.85"/>
    <x v="1023"/>
    <n v="23.02"/>
    <n v="23.02"/>
    <n v="76000"/>
    <s v="Closed"/>
  </r>
  <r>
    <s v="NYSE"/>
    <x v="2"/>
    <x v="691"/>
    <n v="23.45"/>
    <x v="1014"/>
    <n v="23.38"/>
    <n v="23.95"/>
    <n v="69600"/>
    <s v="Open"/>
  </r>
  <r>
    <s v="NYSE"/>
    <x v="2"/>
    <x v="690"/>
    <n v="23.42"/>
    <x v="1017"/>
    <n v="23.01"/>
    <n v="23.45"/>
    <n v="58400"/>
    <s v="Closed"/>
  </r>
  <r>
    <s v="NYSE"/>
    <x v="2"/>
    <x v="689"/>
    <n v="23"/>
    <x v="1024"/>
    <n v="22.85"/>
    <n v="23.38"/>
    <n v="112900"/>
    <s v="Open"/>
  </r>
  <r>
    <s v="NYSE"/>
    <x v="2"/>
    <x v="688"/>
    <n v="23.15"/>
    <x v="1025"/>
    <n v="22.86"/>
    <n v="23.1"/>
    <n v="207400"/>
    <s v="Closed"/>
  </r>
  <r>
    <s v="NYSE"/>
    <x v="2"/>
    <x v="687"/>
    <n v="22.65"/>
    <x v="1026"/>
    <n v="22.53"/>
    <n v="23.01"/>
    <n v="93900"/>
    <s v="Open"/>
  </r>
  <r>
    <s v="NYSE"/>
    <x v="2"/>
    <x v="686"/>
    <n v="22.9"/>
    <x v="1027"/>
    <n v="22.52"/>
    <n v="22.73"/>
    <n v="60100"/>
    <s v="Closed"/>
  </r>
  <r>
    <s v="NYSE"/>
    <x v="2"/>
    <x v="685"/>
    <n v="22.8"/>
    <x v="1028"/>
    <n v="22.7"/>
    <n v="23.15"/>
    <n v="63900"/>
    <s v="Open"/>
  </r>
  <r>
    <s v="NYSE"/>
    <x v="2"/>
    <x v="684"/>
    <n v="23.05"/>
    <x v="1029"/>
    <n v="22.77"/>
    <n v="22.84"/>
    <n v="87400"/>
    <s v="Closed"/>
  </r>
  <r>
    <s v="NYSE"/>
    <x v="2"/>
    <x v="683"/>
    <n v="22.8"/>
    <x v="1030"/>
    <n v="22.52"/>
    <n v="23.08"/>
    <n v="206300"/>
    <s v="Closed"/>
  </r>
  <r>
    <s v="NYSE"/>
    <x v="2"/>
    <x v="682"/>
    <n v="23"/>
    <x v="1031"/>
    <n v="22.73"/>
    <n v="22.83"/>
    <n v="87700"/>
    <s v="Closed"/>
  </r>
  <r>
    <s v="NYSE"/>
    <x v="2"/>
    <x v="681"/>
    <n v="22.9"/>
    <x v="1026"/>
    <n v="22.69"/>
    <n v="22.85"/>
    <n v="96000"/>
    <s v="Closed"/>
  </r>
  <r>
    <s v="NYSE"/>
    <x v="2"/>
    <x v="680"/>
    <n v="22.6"/>
    <x v="1032"/>
    <n v="22.35"/>
    <n v="22.78"/>
    <n v="83400"/>
    <s v="Closed"/>
  </r>
  <r>
    <s v="NYSE"/>
    <x v="2"/>
    <x v="679"/>
    <n v="22.51"/>
    <x v="1033"/>
    <n v="22.26"/>
    <n v="22.45"/>
    <n v="90200"/>
    <s v="Closed"/>
  </r>
  <r>
    <s v="NYSE"/>
    <x v="2"/>
    <x v="678"/>
    <n v="22.08"/>
    <x v="1034"/>
    <n v="22.05"/>
    <n v="22.61"/>
    <n v="75100"/>
    <s v="Open"/>
  </r>
  <r>
    <s v="NYSE"/>
    <x v="2"/>
    <x v="677"/>
    <n v="22.25"/>
    <x v="1035"/>
    <n v="21.97"/>
    <n v="22.07"/>
    <n v="78300"/>
    <s v="Closed"/>
  </r>
  <r>
    <s v="NYSE"/>
    <x v="2"/>
    <x v="676"/>
    <n v="21.83"/>
    <x v="1035"/>
    <n v="21.83"/>
    <n v="22.11"/>
    <n v="91000"/>
    <s v="Open"/>
  </r>
  <r>
    <s v="NYSE"/>
    <x v="2"/>
    <x v="675"/>
    <n v="21.75"/>
    <x v="1036"/>
    <n v="21.58"/>
    <n v="21.83"/>
    <n v="86000"/>
    <s v="Closed"/>
  </r>
  <r>
    <s v="NYSE"/>
    <x v="2"/>
    <x v="674"/>
    <n v="21.95"/>
    <x v="795"/>
    <n v="21.5"/>
    <n v="21.68"/>
    <n v="110000"/>
    <s v="Closed"/>
  </r>
  <r>
    <s v="NYSE"/>
    <x v="2"/>
    <x v="673"/>
    <n v="22.05"/>
    <x v="1035"/>
    <n v="21.55"/>
    <n v="22.35"/>
    <n v="136000"/>
    <s v="Closed"/>
  </r>
  <r>
    <s v="NYSE"/>
    <x v="2"/>
    <x v="672"/>
    <n v="21.7"/>
    <x v="1037"/>
    <n v="21.7"/>
    <n v="22.14"/>
    <n v="119600"/>
    <s v="Open"/>
  </r>
  <r>
    <s v="NYSE"/>
    <x v="2"/>
    <x v="671"/>
    <n v="21.95"/>
    <x v="1036"/>
    <n v="21.44"/>
    <n v="21.62"/>
    <n v="235600"/>
    <s v="Closed"/>
  </r>
  <r>
    <s v="NYSE"/>
    <x v="2"/>
    <x v="670"/>
    <n v="22.45"/>
    <x v="1038"/>
    <n v="21.86"/>
    <n v="21.91"/>
    <n v="210800"/>
    <s v="Closed"/>
  </r>
  <r>
    <s v="NYSE"/>
    <x v="2"/>
    <x v="669"/>
    <n v="23.12"/>
    <x v="1039"/>
    <n v="22.8"/>
    <n v="22.96"/>
    <n v="114900"/>
    <s v="Closed"/>
  </r>
  <r>
    <s v="NYSE"/>
    <x v="2"/>
    <x v="668"/>
    <n v="23"/>
    <x v="1040"/>
    <n v="22.75"/>
    <n v="23.2"/>
    <n v="107300"/>
    <s v="Closed"/>
  </r>
  <r>
    <s v="NYSE"/>
    <x v="2"/>
    <x v="667"/>
    <n v="23.8"/>
    <x v="1041"/>
    <n v="23.08"/>
    <n v="23.15"/>
    <n v="195600"/>
    <s v="Closed"/>
  </r>
  <r>
    <s v="NYSE"/>
    <x v="2"/>
    <x v="666"/>
    <n v="23.65"/>
    <x v="1042"/>
    <n v="23.4"/>
    <n v="23.72"/>
    <n v="243200"/>
    <s v="Closed"/>
  </r>
  <r>
    <s v="NYSE"/>
    <x v="2"/>
    <x v="665"/>
    <n v="23.78"/>
    <x v="1014"/>
    <n v="23.61"/>
    <n v="23.85"/>
    <n v="167400"/>
    <s v="Closed"/>
  </r>
  <r>
    <s v="NYSE"/>
    <x v="2"/>
    <x v="664"/>
    <n v="23.35"/>
    <x v="1025"/>
    <n v="23.25"/>
    <n v="23.54"/>
    <n v="205300"/>
    <s v="Open"/>
  </r>
  <r>
    <s v="NYSE"/>
    <x v="2"/>
    <x v="663"/>
    <n v="22.95"/>
    <x v="1043"/>
    <n v="22.9"/>
    <n v="23.1"/>
    <n v="217100"/>
    <s v="Open"/>
  </r>
  <r>
    <s v="NYSE"/>
    <x v="2"/>
    <x v="662"/>
    <n v="23.15"/>
    <x v="1017"/>
    <n v="23.07"/>
    <n v="23.3"/>
    <n v="164100"/>
    <s v="Open"/>
  </r>
  <r>
    <s v="NYSE"/>
    <x v="2"/>
    <x v="661"/>
    <n v="23.2"/>
    <x v="1009"/>
    <n v="23.05"/>
    <n v="23.05"/>
    <n v="181100"/>
    <s v="Open"/>
  </r>
  <r>
    <s v="NYSE"/>
    <x v="2"/>
    <x v="660"/>
    <n v="23.2"/>
    <x v="816"/>
    <n v="23.04"/>
    <n v="23.04"/>
    <n v="202700"/>
    <s v="Closed"/>
  </r>
  <r>
    <s v="NYSE"/>
    <x v="2"/>
    <x v="659"/>
    <n v="23.8"/>
    <x v="1023"/>
    <n v="23.05"/>
    <n v="23.33"/>
    <n v="222100"/>
    <s v="Closed"/>
  </r>
  <r>
    <s v="NYSE"/>
    <x v="2"/>
    <x v="658"/>
    <n v="24.45"/>
    <x v="1044"/>
    <n v="23.91"/>
    <n v="23.99"/>
    <n v="228600"/>
    <s v="Closed"/>
  </r>
  <r>
    <s v="NYSE"/>
    <x v="2"/>
    <x v="657"/>
    <n v="24.07"/>
    <x v="1045"/>
    <n v="24.02"/>
    <n v="24.15"/>
    <n v="406100"/>
    <s v="Open"/>
  </r>
  <r>
    <s v="NYSE"/>
    <x v="2"/>
    <x v="656"/>
    <n v="23.9"/>
    <x v="1046"/>
    <n v="23.56"/>
    <n v="23.85"/>
    <n v="249700"/>
    <s v="Closed"/>
  </r>
  <r>
    <s v="NYSE"/>
    <x v="2"/>
    <x v="655"/>
    <n v="23.85"/>
    <x v="1047"/>
    <n v="23.75"/>
    <n v="23.94"/>
    <n v="169300"/>
    <s v="Open"/>
  </r>
  <r>
    <s v="NYSE"/>
    <x v="2"/>
    <x v="654"/>
    <n v="23.6"/>
    <x v="1048"/>
    <n v="23.51"/>
    <n v="23.75"/>
    <n v="242500"/>
    <s v="Open"/>
  </r>
  <r>
    <s v="NYSE"/>
    <x v="2"/>
    <x v="653"/>
    <n v="24.7"/>
    <x v="1049"/>
    <n v="24"/>
    <n v="24"/>
    <n v="182500"/>
    <s v="Closed"/>
  </r>
  <r>
    <s v="NYSE"/>
    <x v="2"/>
    <x v="652"/>
    <n v="24.5"/>
    <x v="1050"/>
    <n v="24.44"/>
    <n v="24.56"/>
    <n v="256100"/>
    <s v="Open"/>
  </r>
  <r>
    <s v="NYSE"/>
    <x v="2"/>
    <x v="651"/>
    <n v="24.68"/>
    <x v="1051"/>
    <n v="24"/>
    <n v="24.6"/>
    <n v="196400"/>
    <s v="Closed"/>
  </r>
  <r>
    <s v="NYSE"/>
    <x v="2"/>
    <x v="650"/>
    <n v="24.85"/>
    <x v="1052"/>
    <n v="24.7"/>
    <n v="24.78"/>
    <n v="204600"/>
    <s v="Open"/>
  </r>
  <r>
    <s v="NYSE"/>
    <x v="2"/>
    <x v="649"/>
    <n v="24.7"/>
    <x v="1050"/>
    <n v="24.6"/>
    <n v="24.96"/>
    <n v="479100"/>
    <s v="Open"/>
  </r>
  <r>
    <s v="NYSE"/>
    <x v="2"/>
    <x v="648"/>
    <n v="25.3"/>
    <x v="1053"/>
    <n v="24.55"/>
    <n v="24.7"/>
    <n v="520300"/>
    <s v="Closed"/>
  </r>
  <r>
    <s v="NYSE"/>
    <x v="2"/>
    <x v="647"/>
    <n v="25.95"/>
    <x v="1054"/>
    <n v="25.28"/>
    <n v="25.45"/>
    <n v="250800"/>
    <s v="Closed"/>
  </r>
  <r>
    <s v="NYSE"/>
    <x v="2"/>
    <x v="646"/>
    <n v="26.25"/>
    <x v="1055"/>
    <n v="25.94"/>
    <n v="25.97"/>
    <n v="147600"/>
    <s v="Closed"/>
  </r>
  <r>
    <s v="NYSE"/>
    <x v="2"/>
    <x v="645"/>
    <n v="26.85"/>
    <x v="1056"/>
    <n v="26.18"/>
    <n v="26.35"/>
    <n v="158100"/>
    <s v="Closed"/>
  </r>
  <r>
    <s v="NYSE"/>
    <x v="2"/>
    <x v="644"/>
    <n v="26.88"/>
    <x v="1056"/>
    <n v="26.87"/>
    <n v="27"/>
    <n v="136900"/>
    <s v="Open"/>
  </r>
  <r>
    <s v="NYSE"/>
    <x v="2"/>
    <x v="643"/>
    <n v="26.7"/>
    <x v="1057"/>
    <n v="26.7"/>
    <n v="26.93"/>
    <n v="140600"/>
    <s v="Open"/>
  </r>
  <r>
    <s v="NYSE"/>
    <x v="2"/>
    <x v="642"/>
    <n v="26.15"/>
    <x v="1056"/>
    <n v="26.15"/>
    <n v="26.75"/>
    <n v="307000"/>
    <s v="Open"/>
  </r>
  <r>
    <s v="NYSE"/>
    <x v="2"/>
    <x v="641"/>
    <n v="26.9"/>
    <x v="1058"/>
    <n v="26.22"/>
    <n v="26.25"/>
    <n v="616700"/>
    <s v="Closed"/>
  </r>
  <r>
    <s v="NYSE"/>
    <x v="2"/>
    <x v="640"/>
    <n v="27.6"/>
    <x v="1059"/>
    <n v="26.89"/>
    <n v="26.97"/>
    <n v="263600"/>
    <s v="Closed"/>
  </r>
  <r>
    <s v="NYSE"/>
    <x v="2"/>
    <x v="639"/>
    <n v="27.05"/>
    <x v="1060"/>
    <n v="26.88"/>
    <n v="27.81"/>
    <n v="180000"/>
    <s v="Closed"/>
  </r>
  <r>
    <s v="NYSE"/>
    <x v="2"/>
    <x v="638"/>
    <n v="26.05"/>
    <x v="1061"/>
    <n v="26"/>
    <n v="27.05"/>
    <n v="327000"/>
    <s v="Open"/>
  </r>
  <r>
    <s v="NYSE"/>
    <x v="2"/>
    <x v="637"/>
    <n v="26"/>
    <x v="1062"/>
    <n v="25.98"/>
    <n v="26.14"/>
    <n v="154900"/>
    <s v="Open"/>
  </r>
  <r>
    <s v="NYSE"/>
    <x v="2"/>
    <x v="636"/>
    <n v="26"/>
    <x v="994"/>
    <n v="25.91"/>
    <n v="26"/>
    <n v="316700"/>
    <s v="Open"/>
  </r>
  <r>
    <s v="NYSE"/>
    <x v="2"/>
    <x v="635"/>
    <n v="25.55"/>
    <x v="1002"/>
    <n v="25.2"/>
    <n v="25.85"/>
    <n v="219800"/>
    <s v="Closed"/>
  </r>
  <r>
    <s v="NYSE"/>
    <x v="2"/>
    <x v="634"/>
    <n v="25.76"/>
    <x v="1063"/>
    <n v="25.35"/>
    <n v="25.7"/>
    <n v="255900"/>
    <s v="Closed"/>
  </r>
  <r>
    <s v="NYSE"/>
    <x v="2"/>
    <x v="633"/>
    <n v="25.08"/>
    <x v="997"/>
    <n v="24.95"/>
    <n v="25.56"/>
    <n v="270800"/>
    <s v="Open"/>
  </r>
  <r>
    <s v="NYSE"/>
    <x v="2"/>
    <x v="632"/>
    <n v="25.74"/>
    <x v="1064"/>
    <n v="24.95"/>
    <n v="24.98"/>
    <n v="339400"/>
    <s v="Closed"/>
  </r>
  <r>
    <s v="NYSE"/>
    <x v="2"/>
    <x v="631"/>
    <n v="25.86"/>
    <x v="1065"/>
    <n v="25.6"/>
    <n v="25.74"/>
    <n v="164600"/>
    <s v="Closed"/>
  </r>
  <r>
    <s v="NYSE"/>
    <x v="2"/>
    <x v="630"/>
    <n v="25.99"/>
    <x v="1066"/>
    <n v="25.8"/>
    <n v="25.86"/>
    <n v="313300"/>
    <s v="Closed"/>
  </r>
  <r>
    <s v="NYSE"/>
    <x v="2"/>
    <x v="629"/>
    <n v="25.9"/>
    <x v="1067"/>
    <n v="25.48"/>
    <n v="25.99"/>
    <n v="103900"/>
    <s v="Closed"/>
  </r>
  <r>
    <s v="NYSE"/>
    <x v="2"/>
    <x v="628"/>
    <n v="25.48"/>
    <x v="1068"/>
    <n v="25.2"/>
    <n v="26"/>
    <n v="72400"/>
    <s v="Closed"/>
  </r>
  <r>
    <s v="NYSE"/>
    <x v="2"/>
    <x v="627"/>
    <n v="25"/>
    <x v="992"/>
    <n v="25"/>
    <n v="25.23"/>
    <n v="84700"/>
    <s v="Open"/>
  </r>
  <r>
    <s v="NYSE"/>
    <x v="2"/>
    <x v="626"/>
    <n v="25.36"/>
    <x v="1069"/>
    <n v="24.85"/>
    <n v="24.85"/>
    <n v="115000"/>
    <s v="Closed"/>
  </r>
  <r>
    <s v="NYSE"/>
    <x v="2"/>
    <x v="625"/>
    <n v="25.5"/>
    <x v="1070"/>
    <n v="25.3"/>
    <n v="25.66"/>
    <n v="138400"/>
    <s v="Closed"/>
  </r>
  <r>
    <s v="NYSE"/>
    <x v="2"/>
    <x v="624"/>
    <n v="24.71"/>
    <x v="1071"/>
    <n v="24.6"/>
    <n v="25.56"/>
    <n v="110800"/>
    <s v="Open"/>
  </r>
  <r>
    <s v="NYSE"/>
    <x v="2"/>
    <x v="623"/>
    <n v="24.95"/>
    <x v="1072"/>
    <n v="24.65"/>
    <n v="24.66"/>
    <n v="62100"/>
    <s v="Closed"/>
  </r>
  <r>
    <s v="NYSE"/>
    <x v="2"/>
    <x v="622"/>
    <n v="24.53"/>
    <x v="1073"/>
    <n v="24.35"/>
    <n v="24.95"/>
    <n v="162700"/>
    <s v="Closed"/>
  </r>
  <r>
    <s v="NYSE"/>
    <x v="2"/>
    <x v="621"/>
    <n v="24.75"/>
    <x v="1049"/>
    <n v="24.22"/>
    <n v="24.53"/>
    <n v="161200"/>
    <s v="Closed"/>
  </r>
  <r>
    <s v="NYSE"/>
    <x v="2"/>
    <x v="620"/>
    <n v="24.55"/>
    <x v="1072"/>
    <n v="24.25"/>
    <n v="24.83"/>
    <n v="178400"/>
    <s v="Closed"/>
  </r>
  <r>
    <s v="NYSE"/>
    <x v="2"/>
    <x v="619"/>
    <n v="24.58"/>
    <x v="1074"/>
    <n v="24.18"/>
    <n v="24.44"/>
    <n v="132000"/>
    <s v="Closed"/>
  </r>
  <r>
    <s v="NYSE"/>
    <x v="2"/>
    <x v="618"/>
    <n v="23.94"/>
    <x v="1044"/>
    <n v="23.44"/>
    <n v="24.5"/>
    <n v="110000"/>
    <s v="Closed"/>
  </r>
  <r>
    <s v="NYSE"/>
    <x v="2"/>
    <x v="617"/>
    <n v="23.75"/>
    <x v="1014"/>
    <n v="23.4"/>
    <n v="23.74"/>
    <n v="72400"/>
    <s v="Closed"/>
  </r>
  <r>
    <s v="NYSE"/>
    <x v="2"/>
    <x v="616"/>
    <n v="24.41"/>
    <x v="1075"/>
    <n v="23.51"/>
    <n v="23.62"/>
    <n v="185400"/>
    <s v="Closed"/>
  </r>
  <r>
    <s v="NYSE"/>
    <x v="2"/>
    <x v="615"/>
    <n v="23.9"/>
    <x v="1076"/>
    <n v="23.8"/>
    <n v="24.37"/>
    <n v="86300"/>
    <s v="Open"/>
  </r>
  <r>
    <s v="NYSE"/>
    <x v="2"/>
    <x v="614"/>
    <n v="23.85"/>
    <x v="1077"/>
    <n v="23.5"/>
    <n v="23.82"/>
    <n v="151200"/>
    <s v="Closed"/>
  </r>
  <r>
    <s v="NYSE"/>
    <x v="2"/>
    <x v="613"/>
    <n v="23.9"/>
    <x v="1078"/>
    <n v="23.65"/>
    <n v="24.02"/>
    <n v="138700"/>
    <s v="Closed"/>
  </r>
  <r>
    <s v="NYSE"/>
    <x v="2"/>
    <x v="612"/>
    <n v="24.21"/>
    <x v="1079"/>
    <n v="23.8"/>
    <n v="23.98"/>
    <n v="125500"/>
    <s v="Closed"/>
  </r>
  <r>
    <s v="NYSE"/>
    <x v="2"/>
    <x v="611"/>
    <n v="24.04"/>
    <x v="1080"/>
    <n v="23.47"/>
    <n v="24.41"/>
    <n v="200500"/>
    <s v="Closed"/>
  </r>
  <r>
    <s v="NYSE"/>
    <x v="2"/>
    <x v="610"/>
    <n v="24.15"/>
    <x v="1081"/>
    <n v="23.81"/>
    <n v="24.29"/>
    <n v="103800"/>
    <s v="Closed"/>
  </r>
  <r>
    <s v="NYSE"/>
    <x v="2"/>
    <x v="609"/>
    <n v="23.77"/>
    <x v="1082"/>
    <n v="23.55"/>
    <n v="23.83"/>
    <n v="337400"/>
    <s v="Closed"/>
  </r>
  <r>
    <s v="NYSE"/>
    <x v="2"/>
    <x v="608"/>
    <n v="24.11"/>
    <x v="1083"/>
    <n v="23.76"/>
    <n v="23.85"/>
    <n v="151300"/>
    <s v="Closed"/>
  </r>
  <r>
    <s v="NYSE"/>
    <x v="2"/>
    <x v="607"/>
    <n v="24.5"/>
    <x v="1084"/>
    <n v="23.79"/>
    <n v="24.36"/>
    <n v="119100"/>
    <s v="Closed"/>
  </r>
  <r>
    <s v="NYSE"/>
    <x v="2"/>
    <x v="606"/>
    <n v="24.99"/>
    <x v="1072"/>
    <n v="24.37"/>
    <n v="24.61"/>
    <n v="128900"/>
    <s v="Closed"/>
  </r>
  <r>
    <s v="NYSE"/>
    <x v="2"/>
    <x v="605"/>
    <n v="25.29"/>
    <x v="1085"/>
    <n v="24.18"/>
    <n v="24.89"/>
    <n v="178900"/>
    <s v="Closed"/>
  </r>
  <r>
    <s v="NYSE"/>
    <x v="2"/>
    <x v="604"/>
    <n v="25.15"/>
    <x v="1063"/>
    <n v="24.93"/>
    <n v="25.41"/>
    <n v="262600"/>
    <s v="Closed"/>
  </r>
  <r>
    <s v="NYSE"/>
    <x v="2"/>
    <x v="603"/>
    <n v="24.93"/>
    <x v="1050"/>
    <n v="24.02"/>
    <n v="24.47"/>
    <n v="216000"/>
    <s v="Closed"/>
  </r>
  <r>
    <s v="NYSE"/>
    <x v="2"/>
    <x v="602"/>
    <n v="25.75"/>
    <x v="1086"/>
    <n v="24.22"/>
    <n v="24.73"/>
    <n v="310400"/>
    <s v="Closed"/>
  </r>
  <r>
    <s v="NYSE"/>
    <x v="2"/>
    <x v="601"/>
    <n v="26.1"/>
    <x v="1087"/>
    <n v="25.61"/>
    <n v="26"/>
    <n v="305400"/>
    <s v="Closed"/>
  </r>
  <r>
    <s v="NYSE"/>
    <x v="2"/>
    <x v="600"/>
    <n v="26.04"/>
    <x v="1088"/>
    <n v="26"/>
    <n v="26.28"/>
    <n v="354900"/>
    <s v="Open"/>
  </r>
  <r>
    <s v="NYSE"/>
    <x v="2"/>
    <x v="599"/>
    <n v="25.25"/>
    <x v="1089"/>
    <n v="25.25"/>
    <n v="26.03"/>
    <n v="288900"/>
    <s v="Open"/>
  </r>
  <r>
    <s v="NYSE"/>
    <x v="2"/>
    <x v="598"/>
    <n v="25.35"/>
    <x v="995"/>
    <n v="24.45"/>
    <n v="25.53"/>
    <n v="313600"/>
    <s v="Closed"/>
  </r>
  <r>
    <s v="NYSE"/>
    <x v="2"/>
    <x v="597"/>
    <n v="24.5"/>
    <x v="1090"/>
    <n v="24.47"/>
    <n v="25.3"/>
    <n v="255200"/>
    <s v="Open"/>
  </r>
  <r>
    <s v="NYSE"/>
    <x v="2"/>
    <x v="596"/>
    <n v="24.46"/>
    <x v="1091"/>
    <n v="23.68"/>
    <n v="24.67"/>
    <n v="136100"/>
    <s v="Closed"/>
  </r>
  <r>
    <s v="NYSE"/>
    <x v="2"/>
    <x v="595"/>
    <n v="24.6"/>
    <x v="1092"/>
    <n v="24.2"/>
    <n v="24.55"/>
    <n v="147900"/>
    <s v="Closed"/>
  </r>
  <r>
    <s v="NYSE"/>
    <x v="2"/>
    <x v="594"/>
    <n v="24.5"/>
    <x v="1093"/>
    <n v="23.78"/>
    <n v="24.72"/>
    <n v="113500"/>
    <s v="Closed"/>
  </r>
  <r>
    <s v="NYSE"/>
    <x v="2"/>
    <x v="593"/>
    <n v="24.37"/>
    <x v="1049"/>
    <n v="23.84"/>
    <n v="24.26"/>
    <n v="126600"/>
    <s v="Closed"/>
  </r>
  <r>
    <s v="NYSE"/>
    <x v="2"/>
    <x v="592"/>
    <n v="24.05"/>
    <x v="1075"/>
    <n v="23.42"/>
    <n v="24.37"/>
    <n v="154000"/>
    <s v="Closed"/>
  </r>
  <r>
    <s v="NYSE"/>
    <x v="2"/>
    <x v="591"/>
    <n v="24.25"/>
    <x v="1075"/>
    <n v="23.65"/>
    <n v="23.79"/>
    <n v="116300"/>
    <s v="Closed"/>
  </r>
  <r>
    <s v="NYSE"/>
    <x v="2"/>
    <x v="590"/>
    <n v="24.95"/>
    <x v="1094"/>
    <n v="24.4"/>
    <n v="24.52"/>
    <n v="143000"/>
    <s v="Closed"/>
  </r>
  <r>
    <s v="NYSE"/>
    <x v="2"/>
    <x v="589"/>
    <n v="24.55"/>
    <x v="1095"/>
    <n v="24.55"/>
    <n v="25.09"/>
    <n v="121400"/>
    <s v="Open"/>
  </r>
  <r>
    <s v="NYSE"/>
    <x v="2"/>
    <x v="588"/>
    <n v="24.8"/>
    <x v="1096"/>
    <n v="24.31"/>
    <n v="24.33"/>
    <n v="143600"/>
    <s v="Closed"/>
  </r>
  <r>
    <s v="NYSE"/>
    <x v="2"/>
    <x v="587"/>
    <n v="23.93"/>
    <x v="1050"/>
    <n v="23.93"/>
    <n v="24.76"/>
    <n v="119300"/>
    <s v="Open"/>
  </r>
  <r>
    <s v="NYSE"/>
    <x v="2"/>
    <x v="586"/>
    <n v="24.45"/>
    <x v="1075"/>
    <n v="23.95"/>
    <n v="24"/>
    <n v="138800"/>
    <s v="Closed"/>
  </r>
  <r>
    <s v="NYSE"/>
    <x v="2"/>
    <x v="585"/>
    <n v="24.68"/>
    <x v="1097"/>
    <n v="23.79"/>
    <n v="24.7"/>
    <n v="197200"/>
    <s v="Closed"/>
  </r>
  <r>
    <s v="NYSE"/>
    <x v="2"/>
    <x v="584"/>
    <n v="24.25"/>
    <x v="1098"/>
    <n v="24.17"/>
    <n v="24.93"/>
    <n v="154500"/>
    <s v="Open"/>
  </r>
  <r>
    <s v="NYSE"/>
    <x v="2"/>
    <x v="583"/>
    <n v="23.83"/>
    <x v="1099"/>
    <n v="23.8"/>
    <n v="24.18"/>
    <n v="106100"/>
    <s v="Open"/>
  </r>
  <r>
    <s v="NYSE"/>
    <x v="2"/>
    <x v="582"/>
    <n v="23.72"/>
    <x v="1100"/>
    <n v="23.45"/>
    <n v="23.88"/>
    <n v="129500"/>
    <s v="Closed"/>
  </r>
  <r>
    <s v="NYSE"/>
    <x v="2"/>
    <x v="581"/>
    <n v="23.55"/>
    <x v="1023"/>
    <n v="23.55"/>
    <n v="23.97"/>
    <n v="68500"/>
    <s v="Open"/>
  </r>
  <r>
    <s v="NYSE"/>
    <x v="2"/>
    <x v="580"/>
    <n v="22.73"/>
    <x v="1101"/>
    <n v="22.73"/>
    <n v="23.9"/>
    <n v="99700"/>
    <s v="Open"/>
  </r>
  <r>
    <s v="NYSE"/>
    <x v="2"/>
    <x v="579"/>
    <n v="23.1"/>
    <x v="1102"/>
    <n v="22.62"/>
    <n v="22.64"/>
    <n v="75900"/>
    <s v="Closed"/>
  </r>
  <r>
    <s v="NYSE"/>
    <x v="2"/>
    <x v="578"/>
    <n v="22.18"/>
    <x v="1103"/>
    <n v="22.18"/>
    <n v="23.25"/>
    <n v="153200"/>
    <s v="Open"/>
  </r>
  <r>
    <s v="NYSE"/>
    <x v="2"/>
    <x v="577"/>
    <n v="22.32"/>
    <x v="1104"/>
    <n v="21.78"/>
    <n v="22.03"/>
    <n v="109900"/>
    <s v="Closed"/>
  </r>
  <r>
    <s v="NYSE"/>
    <x v="2"/>
    <x v="576"/>
    <n v="22.2"/>
    <x v="787"/>
    <n v="22.07"/>
    <n v="22.57"/>
    <n v="142800"/>
    <s v="Open"/>
  </r>
  <r>
    <s v="NYSE"/>
    <x v="2"/>
    <x v="575"/>
    <n v="22.82"/>
    <x v="1105"/>
    <n v="21.63"/>
    <n v="21.97"/>
    <n v="173400"/>
    <s v="Closed"/>
  </r>
  <r>
    <s v="NYSE"/>
    <x v="2"/>
    <x v="574"/>
    <n v="23.15"/>
    <x v="818"/>
    <n v="22.55"/>
    <n v="22.8"/>
    <n v="123700"/>
    <s v="Closed"/>
  </r>
  <r>
    <s v="NYSE"/>
    <x v="2"/>
    <x v="573"/>
    <n v="23.66"/>
    <x v="1106"/>
    <n v="22.87"/>
    <n v="23.15"/>
    <n v="120400"/>
    <s v="Closed"/>
  </r>
  <r>
    <s v="NYSE"/>
    <x v="2"/>
    <x v="572"/>
    <n v="23.35"/>
    <x v="1099"/>
    <n v="23.35"/>
    <n v="23.86"/>
    <n v="119900"/>
    <s v="Open"/>
  </r>
  <r>
    <s v="NYSE"/>
    <x v="2"/>
    <x v="571"/>
    <n v="23.27"/>
    <x v="1107"/>
    <n v="22.38"/>
    <n v="23.1"/>
    <n v="125900"/>
    <s v="Closed"/>
  </r>
  <r>
    <s v="NYSE"/>
    <x v="2"/>
    <x v="570"/>
    <n v="24.25"/>
    <x v="1078"/>
    <n v="23"/>
    <n v="23.07"/>
    <n v="112700"/>
    <s v="Closed"/>
  </r>
  <r>
    <s v="NYSE"/>
    <x v="2"/>
    <x v="569"/>
    <n v="23.25"/>
    <x v="1044"/>
    <n v="23.06"/>
    <n v="24.5"/>
    <n v="139800"/>
    <s v="Closed"/>
  </r>
  <r>
    <s v="NYSE"/>
    <x v="2"/>
    <x v="568"/>
    <n v="23.5"/>
    <x v="1082"/>
    <n v="23"/>
    <n v="23.01"/>
    <n v="113800"/>
    <s v="Closed"/>
  </r>
  <r>
    <s v="NYSE"/>
    <x v="2"/>
    <x v="567"/>
    <n v="24.4"/>
    <x v="1108"/>
    <n v="23.45"/>
    <n v="23.6"/>
    <n v="146800"/>
    <s v="Closed"/>
  </r>
  <r>
    <s v="NYSE"/>
    <x v="2"/>
    <x v="566"/>
    <n v="24.75"/>
    <x v="1050"/>
    <n v="24.25"/>
    <n v="24.25"/>
    <n v="124300"/>
    <s v="Closed"/>
  </r>
  <r>
    <s v="NYSE"/>
    <x v="2"/>
    <x v="565"/>
    <n v="25.25"/>
    <x v="999"/>
    <n v="24.71"/>
    <n v="24.85"/>
    <n v="115800"/>
    <s v="Closed"/>
  </r>
  <r>
    <s v="NYSE"/>
    <x v="2"/>
    <x v="564"/>
    <n v="25.51"/>
    <x v="1001"/>
    <n v="25.17"/>
    <n v="25.25"/>
    <n v="96000"/>
    <s v="Closed"/>
  </r>
  <r>
    <s v="NYSE"/>
    <x v="2"/>
    <x v="563"/>
    <n v="25.4"/>
    <x v="1069"/>
    <n v="25.22"/>
    <n v="25.76"/>
    <n v="83500"/>
    <s v="Closed"/>
  </r>
  <r>
    <s v="NYSE"/>
    <x v="2"/>
    <x v="562"/>
    <n v="24.7"/>
    <x v="1109"/>
    <n v="24.45"/>
    <n v="25.6"/>
    <n v="198200"/>
    <s v="Closed"/>
  </r>
  <r>
    <s v="NYSE"/>
    <x v="2"/>
    <x v="561"/>
    <n v="25.58"/>
    <x v="1110"/>
    <n v="24.59"/>
    <n v="24.6"/>
    <n v="123900"/>
    <s v="Closed"/>
  </r>
  <r>
    <s v="NYSE"/>
    <x v="2"/>
    <x v="560"/>
    <n v="24.63"/>
    <x v="1111"/>
    <n v="24.63"/>
    <n v="25.68"/>
    <n v="167100"/>
    <s v="Open"/>
  </r>
  <r>
    <s v="NYSE"/>
    <x v="2"/>
    <x v="559"/>
    <n v="25.23"/>
    <x v="1112"/>
    <n v="24.28"/>
    <n v="24.43"/>
    <n v="182900"/>
    <s v="Closed"/>
  </r>
  <r>
    <s v="NYSE"/>
    <x v="2"/>
    <x v="558"/>
    <n v="24.47"/>
    <x v="1113"/>
    <n v="24.16"/>
    <n v="25.24"/>
    <n v="168900"/>
    <s v="Closed"/>
  </r>
  <r>
    <s v="NYSE"/>
    <x v="2"/>
    <x v="557"/>
    <n v="25.09"/>
    <x v="1114"/>
    <n v="24.25"/>
    <n v="24.45"/>
    <n v="178900"/>
    <s v="Closed"/>
  </r>
  <r>
    <s v="NYSE"/>
    <x v="2"/>
    <x v="556"/>
    <n v="24.7"/>
    <x v="1001"/>
    <n v="24.5"/>
    <n v="25.09"/>
    <n v="220500"/>
    <s v="Closed"/>
  </r>
  <r>
    <s v="NYSE"/>
    <x v="2"/>
    <x v="555"/>
    <n v="25.31"/>
    <x v="1115"/>
    <n v="24.62"/>
    <n v="24.68"/>
    <n v="123500"/>
    <s v="Closed"/>
  </r>
  <r>
    <s v="NYSE"/>
    <x v="2"/>
    <x v="554"/>
    <n v="25.24"/>
    <x v="1116"/>
    <n v="24.81"/>
    <n v="25.2"/>
    <n v="120800"/>
    <s v="Closed"/>
  </r>
  <r>
    <s v="NYSE"/>
    <x v="2"/>
    <x v="553"/>
    <n v="25.32"/>
    <x v="1001"/>
    <n v="25.13"/>
    <n v="25.14"/>
    <n v="179500"/>
    <s v="Closed"/>
  </r>
  <r>
    <s v="NYSE"/>
    <x v="2"/>
    <x v="552"/>
    <n v="25.6"/>
    <x v="998"/>
    <n v="24.92"/>
    <n v="25.22"/>
    <n v="44900"/>
    <s v="Closed"/>
  </r>
  <r>
    <s v="NYSE"/>
    <x v="2"/>
    <x v="551"/>
    <n v="24.9"/>
    <x v="1117"/>
    <n v="24.89"/>
    <n v="25.65"/>
    <n v="93800"/>
    <s v="Open"/>
  </r>
  <r>
    <s v="NYSE"/>
    <x v="2"/>
    <x v="550"/>
    <n v="25.59"/>
    <x v="1118"/>
    <n v="24.97"/>
    <n v="25.1"/>
    <n v="258500"/>
    <s v="Closed"/>
  </r>
  <r>
    <s v="NYSE"/>
    <x v="2"/>
    <x v="549"/>
    <n v="25.93"/>
    <x v="1118"/>
    <n v="25.38"/>
    <n v="25.49"/>
    <n v="112500"/>
    <s v="Closed"/>
  </r>
  <r>
    <s v="NYSE"/>
    <x v="2"/>
    <x v="548"/>
    <n v="25.45"/>
    <x v="1062"/>
    <n v="25.45"/>
    <n v="26.13"/>
    <n v="205700"/>
    <s v="Open"/>
  </r>
  <r>
    <s v="NYSE"/>
    <x v="2"/>
    <x v="547"/>
    <n v="25.1"/>
    <x v="1054"/>
    <n v="25"/>
    <n v="25.95"/>
    <n v="162000"/>
    <s v="Open"/>
  </r>
  <r>
    <s v="NYSE"/>
    <x v="2"/>
    <x v="546"/>
    <n v="25.17"/>
    <x v="1119"/>
    <n v="24.75"/>
    <n v="25.05"/>
    <n v="123000"/>
    <s v="Closed"/>
  </r>
  <r>
    <s v="NYSE"/>
    <x v="2"/>
    <x v="545"/>
    <n v="23.72"/>
    <x v="1120"/>
    <n v="23.65"/>
    <n v="25.37"/>
    <n v="164500"/>
    <s v="Open"/>
  </r>
  <r>
    <s v="NYSE"/>
    <x v="2"/>
    <x v="544"/>
    <n v="23.3"/>
    <x v="1106"/>
    <n v="23.05"/>
    <n v="23.97"/>
    <n v="167300"/>
    <s v="Closed"/>
  </r>
  <r>
    <s v="NYSE"/>
    <x v="2"/>
    <x v="543"/>
    <n v="24.15"/>
    <x v="1121"/>
    <n v="22.86"/>
    <n v="22.94"/>
    <n v="242100"/>
    <s v="Closed"/>
  </r>
  <r>
    <s v="NYSE"/>
    <x v="2"/>
    <x v="542"/>
    <n v="24.21"/>
    <x v="1122"/>
    <n v="24.05"/>
    <n v="24.4"/>
    <n v="97800"/>
    <s v="Closed"/>
  </r>
  <r>
    <s v="NYSE"/>
    <x v="2"/>
    <x v="541"/>
    <n v="24.2"/>
    <x v="1123"/>
    <n v="23.7"/>
    <n v="24.31"/>
    <n v="135800"/>
    <s v="Closed"/>
  </r>
  <r>
    <s v="NYSE"/>
    <x v="2"/>
    <x v="540"/>
    <n v="24.6"/>
    <x v="1124"/>
    <n v="23.81"/>
    <n v="24.3"/>
    <n v="95700"/>
    <s v="Closed"/>
  </r>
  <r>
    <s v="NYSE"/>
    <x v="2"/>
    <x v="539"/>
    <n v="24.89"/>
    <x v="1007"/>
    <n v="24"/>
    <n v="24.77"/>
    <n v="192600"/>
    <s v="Closed"/>
  </r>
  <r>
    <s v="NYSE"/>
    <x v="2"/>
    <x v="538"/>
    <n v="25.28"/>
    <x v="1125"/>
    <n v="24.5"/>
    <n v="24.83"/>
    <n v="239200"/>
    <s v="Closed"/>
  </r>
  <r>
    <s v="NYSE"/>
    <x v="2"/>
    <x v="537"/>
    <n v="25.3"/>
    <x v="1126"/>
    <n v="24.96"/>
    <n v="25.23"/>
    <n v="232600"/>
    <s v="Closed"/>
  </r>
  <r>
    <s v="NYSE"/>
    <x v="2"/>
    <x v="536"/>
    <n v="25.43"/>
    <x v="1127"/>
    <n v="25.11"/>
    <n v="25.61"/>
    <n v="217200"/>
    <s v="Closed"/>
  </r>
  <r>
    <s v="NYSE"/>
    <x v="2"/>
    <x v="535"/>
    <n v="25.8"/>
    <x v="995"/>
    <n v="24.91"/>
    <n v="25.63"/>
    <n v="146900"/>
    <s v="Closed"/>
  </r>
  <r>
    <s v="NYSE"/>
    <x v="2"/>
    <x v="534"/>
    <n v="25.95"/>
    <x v="992"/>
    <n v="25.69"/>
    <n v="25.9"/>
    <n v="152400"/>
    <s v="Closed"/>
  </r>
  <r>
    <s v="NYSE"/>
    <x v="2"/>
    <x v="533"/>
    <n v="25.42"/>
    <x v="1128"/>
    <n v="25.4"/>
    <n v="25.81"/>
    <n v="235800"/>
    <s v="Open"/>
  </r>
  <r>
    <s v="NYSE"/>
    <x v="2"/>
    <x v="532"/>
    <n v="25.35"/>
    <x v="1071"/>
    <n v="24.92"/>
    <n v="25.62"/>
    <n v="189500"/>
    <s v="Closed"/>
  </r>
  <r>
    <s v="NYSE"/>
    <x v="2"/>
    <x v="531"/>
    <n v="25.25"/>
    <x v="1090"/>
    <n v="24.93"/>
    <n v="25.18"/>
    <n v="149000"/>
    <s v="Closed"/>
  </r>
  <r>
    <s v="NYSE"/>
    <x v="2"/>
    <x v="530"/>
    <n v="25.19"/>
    <x v="1129"/>
    <n v="24.85"/>
    <n v="25"/>
    <n v="306700"/>
    <s v="Closed"/>
  </r>
  <r>
    <s v="NYSE"/>
    <x v="2"/>
    <x v="529"/>
    <n v="25"/>
    <x v="1096"/>
    <n v="24.86"/>
    <n v="25.09"/>
    <n v="147200"/>
    <s v="Open"/>
  </r>
  <r>
    <s v="NYSE"/>
    <x v="2"/>
    <x v="528"/>
    <n v="24.9"/>
    <x v="1130"/>
    <n v="24.6"/>
    <n v="25.21"/>
    <n v="199300"/>
    <s v="Closed"/>
  </r>
  <r>
    <s v="NYSE"/>
    <x v="2"/>
    <x v="527"/>
    <n v="25.09"/>
    <x v="1112"/>
    <n v="24.85"/>
    <n v="25"/>
    <n v="198700"/>
    <s v="Closed"/>
  </r>
  <r>
    <s v="NYSE"/>
    <x v="2"/>
    <x v="526"/>
    <n v="25.93"/>
    <x v="1089"/>
    <n v="25.05"/>
    <n v="25.09"/>
    <n v="186200"/>
    <s v="Closed"/>
  </r>
  <r>
    <s v="NYSE"/>
    <x v="2"/>
    <x v="525"/>
    <n v="25.95"/>
    <x v="1118"/>
    <n v="25.42"/>
    <n v="25.93"/>
    <n v="234400"/>
    <s v="Closed"/>
  </r>
  <r>
    <s v="NYSE"/>
    <x v="2"/>
    <x v="524"/>
    <n v="25.08"/>
    <x v="1070"/>
    <n v="25.08"/>
    <n v="25.94"/>
    <n v="152700"/>
    <s v="Open"/>
  </r>
  <r>
    <s v="NYSE"/>
    <x v="2"/>
    <x v="523"/>
    <n v="25.12"/>
    <x v="1131"/>
    <n v="25.02"/>
    <n v="25.33"/>
    <n v="129700"/>
    <s v="Open"/>
  </r>
  <r>
    <s v="NYSE"/>
    <x v="2"/>
    <x v="522"/>
    <n v="25.54"/>
    <x v="1109"/>
    <n v="25.12"/>
    <n v="25.37"/>
    <n v="113600"/>
    <s v="Closed"/>
  </r>
  <r>
    <s v="NYSE"/>
    <x v="2"/>
    <x v="521"/>
    <n v="25.5"/>
    <x v="1132"/>
    <n v="25.04"/>
    <n v="25.29"/>
    <n v="162200"/>
    <s v="Closed"/>
  </r>
  <r>
    <s v="NYSE"/>
    <x v="2"/>
    <x v="520"/>
    <n v="25.1"/>
    <x v="995"/>
    <n v="24.17"/>
    <n v="25.8"/>
    <n v="201300"/>
    <s v="Closed"/>
  </r>
  <r>
    <s v="NYSE"/>
    <x v="2"/>
    <x v="519"/>
    <n v="25.95"/>
    <x v="1133"/>
    <n v="24.77"/>
    <n v="25.23"/>
    <n v="192400"/>
    <s v="Closed"/>
  </r>
  <r>
    <s v="NYSE"/>
    <x v="2"/>
    <x v="518"/>
    <n v="24.85"/>
    <x v="1134"/>
    <n v="24.85"/>
    <n v="26.14"/>
    <n v="244600"/>
    <s v="Open"/>
  </r>
  <r>
    <s v="NYSE"/>
    <x v="2"/>
    <x v="517"/>
    <n v="24.89"/>
    <x v="1052"/>
    <n v="24.73"/>
    <n v="24.85"/>
    <n v="52100"/>
    <s v="Closed"/>
  </r>
  <r>
    <s v="NYSE"/>
    <x v="2"/>
    <x v="516"/>
    <n v="25.15"/>
    <x v="1135"/>
    <n v="24.78"/>
    <n v="24.89"/>
    <n v="65400"/>
    <s v="Closed"/>
  </r>
  <r>
    <s v="NYSE"/>
    <x v="2"/>
    <x v="515"/>
    <n v="24.02"/>
    <x v="1126"/>
    <n v="24"/>
    <n v="25.25"/>
    <n v="189200"/>
    <s v="Open"/>
  </r>
  <r>
    <s v="NYSE"/>
    <x v="2"/>
    <x v="514"/>
    <n v="23.75"/>
    <x v="1136"/>
    <n v="23.75"/>
    <n v="24.07"/>
    <n v="302300"/>
    <s v="Open"/>
  </r>
  <r>
    <s v="NYSE"/>
    <x v="2"/>
    <x v="513"/>
    <n v="23.54"/>
    <x v="1106"/>
    <n v="23.18"/>
    <n v="23.6"/>
    <n v="293700"/>
    <s v="Closed"/>
  </r>
  <r>
    <s v="NYSE"/>
    <x v="2"/>
    <x v="512"/>
    <n v="23.8"/>
    <x v="1137"/>
    <n v="23.14"/>
    <n v="23.69"/>
    <n v="151300"/>
    <s v="Closed"/>
  </r>
  <r>
    <s v="NYSE"/>
    <x v="2"/>
    <x v="511"/>
    <n v="23.58"/>
    <x v="1138"/>
    <n v="23.05"/>
    <n v="23.63"/>
    <n v="105000"/>
    <s v="Closed"/>
  </r>
  <r>
    <s v="NYSE"/>
    <x v="2"/>
    <x v="510"/>
    <n v="23.55"/>
    <x v="1015"/>
    <n v="22.81"/>
    <n v="23.83"/>
    <n v="114100"/>
    <s v="Closed"/>
  </r>
  <r>
    <s v="NYSE"/>
    <x v="2"/>
    <x v="509"/>
    <n v="24"/>
    <x v="1078"/>
    <n v="23.3"/>
    <n v="23.3"/>
    <n v="160300"/>
    <s v="Closed"/>
  </r>
  <r>
    <s v="NYSE"/>
    <x v="2"/>
    <x v="508"/>
    <n v="23.83"/>
    <x v="1047"/>
    <n v="23.7"/>
    <n v="24.25"/>
    <n v="101500"/>
    <s v="Open"/>
  </r>
  <r>
    <s v="NYSE"/>
    <x v="2"/>
    <x v="507"/>
    <n v="23"/>
    <x v="1077"/>
    <n v="22.5"/>
    <n v="23.93"/>
    <n v="108900"/>
    <s v="Closed"/>
  </r>
  <r>
    <s v="NYSE"/>
    <x v="2"/>
    <x v="506"/>
    <n v="23.05"/>
    <x v="1139"/>
    <n v="22.6"/>
    <n v="22.92"/>
    <n v="129600"/>
    <s v="Closed"/>
  </r>
  <r>
    <s v="NYSE"/>
    <x v="2"/>
    <x v="505"/>
    <n v="23.93"/>
    <x v="1077"/>
    <n v="22.96"/>
    <n v="22.96"/>
    <n v="79000"/>
    <s v="Closed"/>
  </r>
  <r>
    <s v="NYSE"/>
    <x v="2"/>
    <x v="504"/>
    <n v="23.2"/>
    <x v="1140"/>
    <n v="23.2"/>
    <n v="23.93"/>
    <n v="83400"/>
    <s v="Open"/>
  </r>
  <r>
    <s v="NYSE"/>
    <x v="2"/>
    <x v="503"/>
    <n v="23.25"/>
    <x v="1021"/>
    <n v="22.75"/>
    <n v="23.34"/>
    <n v="75000"/>
    <s v="Closed"/>
  </r>
  <r>
    <s v="NYSE"/>
    <x v="2"/>
    <x v="502"/>
    <n v="23.6"/>
    <x v="1141"/>
    <n v="23.07"/>
    <n v="23.34"/>
    <n v="116600"/>
    <s v="Closed"/>
  </r>
  <r>
    <s v="NYSE"/>
    <x v="2"/>
    <x v="501"/>
    <n v="24.28"/>
    <x v="1081"/>
    <n v="23.55"/>
    <n v="23.55"/>
    <n v="110800"/>
    <s v="Closed"/>
  </r>
  <r>
    <s v="NYSE"/>
    <x v="2"/>
    <x v="500"/>
    <n v="24.35"/>
    <x v="1142"/>
    <n v="24.11"/>
    <n v="24.4"/>
    <n v="81900"/>
    <s v="Closed"/>
  </r>
  <r>
    <s v="NYSE"/>
    <x v="2"/>
    <x v="499"/>
    <n v="24"/>
    <x v="1076"/>
    <n v="23.76"/>
    <n v="24.1"/>
    <n v="86300"/>
    <s v="Closed"/>
  </r>
  <r>
    <s v="NYSE"/>
    <x v="2"/>
    <x v="498"/>
    <n v="23.9"/>
    <x v="1143"/>
    <n v="23.85"/>
    <n v="23.85"/>
    <n v="32100"/>
    <s v="Open"/>
  </r>
  <r>
    <s v="NYSE"/>
    <x v="2"/>
    <x v="497"/>
    <n v="24.05"/>
    <x v="1081"/>
    <n v="23.4"/>
    <n v="23.97"/>
    <n v="97300"/>
    <s v="Closed"/>
  </r>
  <r>
    <s v="NYSE"/>
    <x v="2"/>
    <x v="496"/>
    <n v="23.45"/>
    <x v="1014"/>
    <n v="23.3"/>
    <n v="23.88"/>
    <n v="238100"/>
    <s v="Open"/>
  </r>
  <r>
    <s v="NYSE"/>
    <x v="2"/>
    <x v="495"/>
    <n v="23"/>
    <x v="1144"/>
    <n v="23"/>
    <n v="23.5"/>
    <n v="84900"/>
    <s v="Open"/>
  </r>
  <r>
    <s v="NYSE"/>
    <x v="2"/>
    <x v="494"/>
    <n v="22.9"/>
    <x v="1031"/>
    <n v="22.7"/>
    <n v="22.88"/>
    <n v="73300"/>
    <s v="Closed"/>
  </r>
  <r>
    <s v="NYSE"/>
    <x v="2"/>
    <x v="493"/>
    <n v="22.79"/>
    <x v="1145"/>
    <n v="22.3"/>
    <n v="22.75"/>
    <n v="229600"/>
    <s v="Closed"/>
  </r>
  <r>
    <s v="NYSE"/>
    <x v="2"/>
    <x v="492"/>
    <n v="22.25"/>
    <x v="1146"/>
    <n v="22.2"/>
    <n v="22.89"/>
    <n v="110200"/>
    <s v="Open"/>
  </r>
  <r>
    <s v="NYSE"/>
    <x v="2"/>
    <x v="491"/>
    <n v="22.12"/>
    <x v="1147"/>
    <n v="22.06"/>
    <n v="22.35"/>
    <n v="150100"/>
    <s v="Open"/>
  </r>
  <r>
    <s v="NYSE"/>
    <x v="2"/>
    <x v="490"/>
    <n v="21.5"/>
    <x v="1148"/>
    <n v="21.4"/>
    <n v="22.12"/>
    <n v="199300"/>
    <s v="Open"/>
  </r>
  <r>
    <s v="NYSE"/>
    <x v="2"/>
    <x v="489"/>
    <n v="22.2"/>
    <x v="1149"/>
    <n v="21.4"/>
    <n v="21.4"/>
    <n v="93500"/>
    <s v="Closed"/>
  </r>
  <r>
    <s v="NYSE"/>
    <x v="2"/>
    <x v="488"/>
    <n v="22.28"/>
    <x v="1150"/>
    <n v="22.1"/>
    <n v="22.24"/>
    <n v="55300"/>
    <s v="Closed"/>
  </r>
  <r>
    <s v="NYSE"/>
    <x v="2"/>
    <x v="487"/>
    <n v="22"/>
    <x v="798"/>
    <n v="21.94"/>
    <n v="22.58"/>
    <n v="90300"/>
    <s v="Open"/>
  </r>
  <r>
    <s v="NYSE"/>
    <x v="2"/>
    <x v="486"/>
    <n v="21.96"/>
    <x v="1151"/>
    <n v="21.72"/>
    <n v="22.11"/>
    <n v="88600"/>
    <s v="Closed"/>
  </r>
  <r>
    <s v="NYSE"/>
    <x v="2"/>
    <x v="485"/>
    <n v="22.3"/>
    <x v="801"/>
    <n v="22.16"/>
    <n v="22.16"/>
    <n v="135400"/>
    <s v="Open"/>
  </r>
  <r>
    <s v="NYSE"/>
    <x v="2"/>
    <x v="484"/>
    <n v="22.56"/>
    <x v="785"/>
    <n v="22.32"/>
    <n v="22.43"/>
    <n v="94800"/>
    <s v="Closed"/>
  </r>
  <r>
    <s v="NYSE"/>
    <x v="2"/>
    <x v="483"/>
    <n v="22.5"/>
    <x v="1152"/>
    <n v="22.36"/>
    <n v="22.49"/>
    <n v="80400"/>
    <s v="Open"/>
  </r>
  <r>
    <s v="NYSE"/>
    <x v="2"/>
    <x v="482"/>
    <n v="22.6"/>
    <x v="798"/>
    <n v="21.83"/>
    <n v="22.5"/>
    <n v="133900"/>
    <s v="Closed"/>
  </r>
  <r>
    <s v="NYSE"/>
    <x v="2"/>
    <x v="481"/>
    <n v="22.1"/>
    <x v="1153"/>
    <n v="22.1"/>
    <n v="22.5"/>
    <n v="191700"/>
    <s v="Open"/>
  </r>
  <r>
    <s v="NYSE"/>
    <x v="2"/>
    <x v="480"/>
    <n v="21.5"/>
    <x v="1154"/>
    <n v="21.5"/>
    <n v="22.1"/>
    <n v="200200"/>
    <s v="Open"/>
  </r>
  <r>
    <s v="NYSE"/>
    <x v="2"/>
    <x v="479"/>
    <n v="21.1"/>
    <x v="1155"/>
    <n v="21.1"/>
    <n v="21.5"/>
    <n v="121400"/>
    <s v="Open"/>
  </r>
  <r>
    <s v="NYSE"/>
    <x v="2"/>
    <x v="478"/>
    <n v="21.42"/>
    <x v="1156"/>
    <n v="21.1"/>
    <n v="21.18"/>
    <n v="107300"/>
    <s v="Closed"/>
  </r>
  <r>
    <s v="NYSE"/>
    <x v="2"/>
    <x v="477"/>
    <n v="21.19"/>
    <x v="1157"/>
    <n v="21.15"/>
    <n v="21.38"/>
    <n v="100300"/>
    <s v="Open"/>
  </r>
  <r>
    <s v="NYSE"/>
    <x v="2"/>
    <x v="476"/>
    <n v="21.05"/>
    <x v="1158"/>
    <n v="21"/>
    <n v="21.19"/>
    <n v="119200"/>
    <s v="Open"/>
  </r>
  <r>
    <s v="NYSE"/>
    <x v="2"/>
    <x v="475"/>
    <n v="20.97"/>
    <x v="784"/>
    <n v="20.93"/>
    <n v="21.03"/>
    <n v="96700"/>
    <s v="Open"/>
  </r>
  <r>
    <s v="NYSE"/>
    <x v="2"/>
    <x v="474"/>
    <n v="20.92"/>
    <x v="1159"/>
    <n v="20.91"/>
    <n v="20.98"/>
    <n v="96700"/>
    <s v="Open"/>
  </r>
  <r>
    <s v="NYSE"/>
    <x v="2"/>
    <x v="473"/>
    <n v="20.92"/>
    <x v="808"/>
    <n v="20.86"/>
    <n v="20.9"/>
    <n v="74800"/>
    <s v="Open"/>
  </r>
  <r>
    <s v="NYSE"/>
    <x v="2"/>
    <x v="472"/>
    <n v="21.2"/>
    <x v="788"/>
    <n v="20.9"/>
    <n v="20.93"/>
    <n v="103700"/>
    <s v="Closed"/>
  </r>
  <r>
    <s v="NYSE"/>
    <x v="2"/>
    <x v="471"/>
    <n v="21.2"/>
    <x v="1160"/>
    <n v="21"/>
    <n v="21.25"/>
    <n v="182400"/>
    <s v="Closed"/>
  </r>
  <r>
    <s v="NYSE"/>
    <x v="2"/>
    <x v="470"/>
    <n v="21"/>
    <x v="1161"/>
    <n v="20.97"/>
    <n v="21.2"/>
    <n v="335800"/>
    <s v="Open"/>
  </r>
  <r>
    <s v="NYSE"/>
    <x v="2"/>
    <x v="469"/>
    <n v="21.34"/>
    <x v="1157"/>
    <n v="20.99"/>
    <n v="21"/>
    <n v="137900"/>
    <s v="Closed"/>
  </r>
  <r>
    <s v="NYSE"/>
    <x v="2"/>
    <x v="468"/>
    <n v="21.05"/>
    <x v="788"/>
    <n v="21"/>
    <n v="21.16"/>
    <n v="75500"/>
    <s v="Open"/>
  </r>
  <r>
    <s v="NYSE"/>
    <x v="2"/>
    <x v="467"/>
    <n v="21.42"/>
    <x v="1157"/>
    <n v="21.2"/>
    <n v="21.25"/>
    <n v="107400"/>
    <s v="Closed"/>
  </r>
  <r>
    <s v="NYSE"/>
    <x v="2"/>
    <x v="466"/>
    <n v="21.2"/>
    <x v="1162"/>
    <n v="21"/>
    <n v="21.36"/>
    <n v="128900"/>
    <s v="Closed"/>
  </r>
  <r>
    <s v="NYSE"/>
    <x v="2"/>
    <x v="465"/>
    <n v="20.75"/>
    <x v="1163"/>
    <n v="20.75"/>
    <n v="21.2"/>
    <n v="108000"/>
    <s v="Open"/>
  </r>
  <r>
    <s v="NYSE"/>
    <x v="2"/>
    <x v="464"/>
    <n v="21.2"/>
    <x v="1164"/>
    <n v="20.92"/>
    <n v="21.25"/>
    <n v="109600"/>
    <s v="Closed"/>
  </r>
  <r>
    <s v="NYSE"/>
    <x v="2"/>
    <x v="463"/>
    <n v="21.13"/>
    <x v="1165"/>
    <n v="20.7"/>
    <n v="21.1"/>
    <n v="169200"/>
    <s v="Closed"/>
  </r>
  <r>
    <s v="NYSE"/>
    <x v="2"/>
    <x v="462"/>
    <n v="21.35"/>
    <x v="1166"/>
    <n v="20.85"/>
    <n v="21.15"/>
    <n v="87900"/>
    <s v="Closed"/>
  </r>
  <r>
    <s v="NYSE"/>
    <x v="2"/>
    <x v="461"/>
    <n v="20.78"/>
    <x v="1167"/>
    <n v="20.7"/>
    <n v="21.45"/>
    <n v="201300"/>
    <s v="Open"/>
  </r>
  <r>
    <s v="NYSE"/>
    <x v="2"/>
    <x v="460"/>
    <n v="20"/>
    <x v="1168"/>
    <n v="19.920000000000002"/>
    <n v="20.88"/>
    <n v="185400"/>
    <s v="Open"/>
  </r>
  <r>
    <s v="NYSE"/>
    <x v="2"/>
    <x v="459"/>
    <n v="19.739999999999998"/>
    <x v="1169"/>
    <n v="19.45"/>
    <n v="20.11"/>
    <n v="302500"/>
    <s v="Closed"/>
  </r>
  <r>
    <s v="NYSE"/>
    <x v="2"/>
    <x v="458"/>
    <n v="18.600000000000001"/>
    <x v="1170"/>
    <n v="18.399999999999999"/>
    <n v="19.149999999999999"/>
    <n v="274000"/>
    <s v="Closed"/>
  </r>
  <r>
    <s v="NYSE"/>
    <x v="2"/>
    <x v="457"/>
    <n v="18.059999999999999"/>
    <x v="1171"/>
    <n v="18.059999999999999"/>
    <n v="18.600000000000001"/>
    <n v="117900"/>
    <s v="Open"/>
  </r>
  <r>
    <s v="NYSE"/>
    <x v="2"/>
    <x v="456"/>
    <n v="18.399999999999999"/>
    <x v="1172"/>
    <n v="18"/>
    <n v="18.059999999999999"/>
    <n v="79700"/>
    <s v="Closed"/>
  </r>
  <r>
    <s v="NYSE"/>
    <x v="2"/>
    <x v="455"/>
    <n v="17.78"/>
    <x v="1173"/>
    <n v="17.78"/>
    <n v="18.600000000000001"/>
    <n v="157800"/>
    <s v="Open"/>
  </r>
  <r>
    <s v="NYSE"/>
    <x v="2"/>
    <x v="454"/>
    <n v="18.350000000000001"/>
    <x v="1174"/>
    <n v="17.73"/>
    <n v="17.73"/>
    <n v="119400"/>
    <s v="Closed"/>
  </r>
  <r>
    <s v="NYSE"/>
    <x v="2"/>
    <x v="453"/>
    <n v="18.97"/>
    <x v="1175"/>
    <n v="18.28"/>
    <n v="18.399999999999999"/>
    <n v="204700"/>
    <s v="Closed"/>
  </r>
  <r>
    <s v="NYSE"/>
    <x v="2"/>
    <x v="452"/>
    <n v="19.100000000000001"/>
    <x v="1176"/>
    <n v="18.8"/>
    <n v="19.010000000000002"/>
    <n v="141700"/>
    <s v="Closed"/>
  </r>
  <r>
    <s v="NYSE"/>
    <x v="2"/>
    <x v="451"/>
    <n v="19.05"/>
    <x v="107"/>
    <n v="18.82"/>
    <n v="19.010000000000002"/>
    <n v="52300"/>
    <s v="Closed"/>
  </r>
  <r>
    <s v="NYSE"/>
    <x v="2"/>
    <x v="450"/>
    <n v="18.95"/>
    <x v="1177"/>
    <n v="18.75"/>
    <n v="19.05"/>
    <n v="151500"/>
    <s v="Closed"/>
  </r>
  <r>
    <s v="NYSE"/>
    <x v="2"/>
    <x v="449"/>
    <n v="19.059999999999999"/>
    <x v="1177"/>
    <n v="18.899999999999999"/>
    <n v="18.899999999999999"/>
    <n v="91300"/>
    <s v="Closed"/>
  </r>
  <r>
    <s v="NYSE"/>
    <x v="2"/>
    <x v="448"/>
    <n v="19.100000000000001"/>
    <x v="1178"/>
    <n v="18.899999999999999"/>
    <n v="19.12"/>
    <n v="192400"/>
    <s v="Closed"/>
  </r>
  <r>
    <s v="NYSE"/>
    <x v="2"/>
    <x v="447"/>
    <n v="19.149999999999999"/>
    <x v="1177"/>
    <n v="18.82"/>
    <n v="19.010000000000002"/>
    <n v="133600"/>
    <s v="Closed"/>
  </r>
  <r>
    <s v="NYSE"/>
    <x v="2"/>
    <x v="446"/>
    <n v="18.25"/>
    <x v="1179"/>
    <n v="18.25"/>
    <n v="19.05"/>
    <n v="139100"/>
    <s v="Open"/>
  </r>
  <r>
    <s v="NYSE"/>
    <x v="2"/>
    <x v="445"/>
    <n v="18.75"/>
    <x v="1180"/>
    <n v="18.11"/>
    <n v="18.32"/>
    <n v="174100"/>
    <s v="Closed"/>
  </r>
  <r>
    <s v="NYSE"/>
    <x v="2"/>
    <x v="444"/>
    <n v="18.739999999999998"/>
    <x v="1181"/>
    <n v="18.25"/>
    <n v="18.809999999999999"/>
    <n v="70000"/>
    <s v="Closed"/>
  </r>
  <r>
    <s v="NYSE"/>
    <x v="2"/>
    <x v="443"/>
    <n v="18.13"/>
    <x v="1182"/>
    <n v="18.13"/>
    <n v="18.84"/>
    <n v="46800"/>
    <s v="Open"/>
  </r>
  <r>
    <s v="NYSE"/>
    <x v="2"/>
    <x v="442"/>
    <n v="18.45"/>
    <x v="1183"/>
    <n v="18.149999999999999"/>
    <n v="18.23"/>
    <n v="109300"/>
    <s v="Closed"/>
  </r>
  <r>
    <s v="NYSE"/>
    <x v="2"/>
    <x v="441"/>
    <n v="18.55"/>
    <x v="1184"/>
    <n v="18.489999999999998"/>
    <n v="18.600000000000001"/>
    <n v="78000"/>
    <s v="Open"/>
  </r>
  <r>
    <s v="NYSE"/>
    <x v="2"/>
    <x v="440"/>
    <n v="18.25"/>
    <x v="1185"/>
    <n v="18.23"/>
    <n v="18.64"/>
    <n v="142400"/>
    <s v="Open"/>
  </r>
  <r>
    <s v="NYSE"/>
    <x v="2"/>
    <x v="439"/>
    <n v="18.600000000000001"/>
    <x v="1186"/>
    <n v="18.399999999999999"/>
    <n v="18.5"/>
    <n v="137200"/>
    <s v="Closed"/>
  </r>
  <r>
    <s v="NYSE"/>
    <x v="2"/>
    <x v="438"/>
    <n v="18.45"/>
    <x v="1182"/>
    <n v="18.399999999999999"/>
    <n v="18.5"/>
    <n v="189600"/>
    <s v="Open"/>
  </r>
  <r>
    <s v="NYSE"/>
    <x v="2"/>
    <x v="437"/>
    <n v="18.829999999999998"/>
    <x v="1187"/>
    <n v="18.2"/>
    <n v="18.600000000000001"/>
    <n v="158400"/>
    <s v="Closed"/>
  </r>
  <r>
    <s v="NYSE"/>
    <x v="2"/>
    <x v="436"/>
    <n v="17.920000000000002"/>
    <x v="1188"/>
    <n v="17.75"/>
    <n v="18.829999999999998"/>
    <n v="165500"/>
    <s v="Closed"/>
  </r>
  <r>
    <s v="NYSE"/>
    <x v="2"/>
    <x v="435"/>
    <n v="18.059999999999999"/>
    <x v="1189"/>
    <n v="17.91"/>
    <n v="17.91"/>
    <n v="109000"/>
    <s v="Open"/>
  </r>
  <r>
    <s v="NYSE"/>
    <x v="2"/>
    <x v="434"/>
    <n v="18.2"/>
    <x v="1190"/>
    <n v="18"/>
    <n v="18.149999999999999"/>
    <n v="64100"/>
    <s v="Closed"/>
  </r>
  <r>
    <s v="NYSE"/>
    <x v="2"/>
    <x v="433"/>
    <n v="17.95"/>
    <x v="100"/>
    <n v="17.95"/>
    <n v="18.05"/>
    <n v="122700"/>
    <s v="Open"/>
  </r>
  <r>
    <s v="NYSE"/>
    <x v="2"/>
    <x v="432"/>
    <n v="18.02"/>
    <x v="98"/>
    <n v="17.86"/>
    <n v="18.05"/>
    <n v="143300"/>
    <s v="Closed"/>
  </r>
  <r>
    <s v="NYSE"/>
    <x v="2"/>
    <x v="431"/>
    <n v="18"/>
    <x v="100"/>
    <n v="17.95"/>
    <n v="18.079999999999998"/>
    <n v="204900"/>
    <s v="Open"/>
  </r>
  <r>
    <s v="NYSE"/>
    <x v="2"/>
    <x v="430"/>
    <n v="18.8"/>
    <x v="1191"/>
    <n v="18.329999999999998"/>
    <n v="18.600000000000001"/>
    <n v="106300"/>
    <s v="Closed"/>
  </r>
  <r>
    <s v="NYSE"/>
    <x v="2"/>
    <x v="429"/>
    <n v="19"/>
    <x v="107"/>
    <n v="18.73"/>
    <n v="18.84"/>
    <n v="102300"/>
    <s v="Closed"/>
  </r>
  <r>
    <s v="NYSE"/>
    <x v="2"/>
    <x v="428"/>
    <n v="18.89"/>
    <x v="1192"/>
    <n v="18.8"/>
    <n v="18.97"/>
    <n v="89400"/>
    <s v="Open"/>
  </r>
  <r>
    <s v="NYSE"/>
    <x v="2"/>
    <x v="427"/>
    <n v="18.55"/>
    <x v="1192"/>
    <n v="18.55"/>
    <n v="18.989999999999998"/>
    <n v="111300"/>
    <s v="Open"/>
  </r>
  <r>
    <s v="NYSE"/>
    <x v="2"/>
    <x v="426"/>
    <n v="18.03"/>
    <x v="1193"/>
    <n v="17.95"/>
    <n v="18.579999999999998"/>
    <n v="129400"/>
    <s v="Open"/>
  </r>
  <r>
    <s v="NYSE"/>
    <x v="2"/>
    <x v="425"/>
    <n v="18.3"/>
    <x v="1190"/>
    <n v="18.03"/>
    <n v="18.03"/>
    <n v="17200"/>
    <s v="Closed"/>
  </r>
  <r>
    <s v="NYSE"/>
    <x v="2"/>
    <x v="424"/>
    <n v="18"/>
    <x v="1194"/>
    <n v="17.87"/>
    <n v="18.239999999999998"/>
    <n v="155900"/>
    <s v="Open"/>
  </r>
  <r>
    <s v="NYSE"/>
    <x v="2"/>
    <x v="423"/>
    <n v="17.84"/>
    <x v="92"/>
    <n v="17.829999999999998"/>
    <n v="18"/>
    <n v="67700"/>
    <s v="Open"/>
  </r>
  <r>
    <s v="NYSE"/>
    <x v="2"/>
    <x v="422"/>
    <n v="17.3"/>
    <x v="1195"/>
    <n v="17.25"/>
    <n v="18.09"/>
    <n v="46100"/>
    <s v="Open"/>
  </r>
  <r>
    <s v="NYSE"/>
    <x v="2"/>
    <x v="421"/>
    <n v="17.5"/>
    <x v="621"/>
    <n v="17.13"/>
    <n v="17.600000000000001"/>
    <n v="52500"/>
    <s v="Closed"/>
  </r>
  <r>
    <s v="NYSE"/>
    <x v="2"/>
    <x v="420"/>
    <n v="17.47"/>
    <x v="1196"/>
    <n v="17.170000000000002"/>
    <n v="17.54"/>
    <n v="52300"/>
    <s v="Closed"/>
  </r>
  <r>
    <s v="NYSE"/>
    <x v="2"/>
    <x v="419"/>
    <n v="17.5"/>
    <x v="1197"/>
    <n v="16.670000000000002"/>
    <n v="17.47"/>
    <n v="78200"/>
    <s v="Closed"/>
  </r>
  <r>
    <s v="NYSE"/>
    <x v="2"/>
    <x v="418"/>
    <n v="17.2"/>
    <x v="622"/>
    <n v="17.02"/>
    <n v="17.399999999999999"/>
    <n v="108300"/>
    <s v="Closed"/>
  </r>
  <r>
    <s v="NYSE"/>
    <x v="2"/>
    <x v="417"/>
    <n v="17.12"/>
    <x v="1198"/>
    <n v="17.07"/>
    <n v="17.260000000000002"/>
    <n v="60600"/>
    <s v="Open"/>
  </r>
  <r>
    <s v="NYSE"/>
    <x v="2"/>
    <x v="416"/>
    <n v="17.3"/>
    <x v="116"/>
    <n v="16.86"/>
    <n v="17.2"/>
    <n v="91800"/>
    <s v="Closed"/>
  </r>
  <r>
    <s v="NYSE"/>
    <x v="2"/>
    <x v="415"/>
    <n v="17.8"/>
    <x v="1199"/>
    <n v="17.25"/>
    <n v="17.399999999999999"/>
    <n v="155300"/>
    <s v="Closed"/>
  </r>
  <r>
    <s v="NYSE"/>
    <x v="2"/>
    <x v="414"/>
    <n v="18.149999999999999"/>
    <x v="1200"/>
    <n v="17.809999999999999"/>
    <n v="18.149999999999999"/>
    <n v="126600"/>
    <s v="Closed"/>
  </r>
  <r>
    <s v="NYSE"/>
    <x v="2"/>
    <x v="413"/>
    <n v="17.600000000000001"/>
    <x v="100"/>
    <n v="17.600000000000001"/>
    <n v="18.25"/>
    <n v="141600"/>
    <s v="Open"/>
  </r>
  <r>
    <s v="NYSE"/>
    <x v="2"/>
    <x v="412"/>
    <n v="17.649999999999999"/>
    <x v="1201"/>
    <n v="17.350000000000001"/>
    <n v="17.670000000000002"/>
    <n v="46600"/>
    <s v="Closed"/>
  </r>
  <r>
    <s v="NYSE"/>
    <x v="2"/>
    <x v="411"/>
    <n v="17.579999999999998"/>
    <x v="104"/>
    <n v="17.41"/>
    <n v="17.8"/>
    <n v="65500"/>
    <s v="Closed"/>
  </r>
  <r>
    <s v="NYSE"/>
    <x v="2"/>
    <x v="410"/>
    <n v="17.5"/>
    <x v="115"/>
    <n v="17.29"/>
    <n v="17.579999999999998"/>
    <n v="91000"/>
    <s v="Closed"/>
  </r>
  <r>
    <s v="NYSE"/>
    <x v="2"/>
    <x v="409"/>
    <n v="18.190000000000001"/>
    <x v="90"/>
    <n v="17.45"/>
    <n v="17.600000000000001"/>
    <n v="94600"/>
    <s v="Closed"/>
  </r>
  <r>
    <s v="NYSE"/>
    <x v="2"/>
    <x v="408"/>
    <n v="17.88"/>
    <x v="1202"/>
    <n v="17.54"/>
    <n v="18.11"/>
    <n v="65600"/>
    <s v="Closed"/>
  </r>
  <r>
    <s v="NYSE"/>
    <x v="2"/>
    <x v="407"/>
    <n v="17.25"/>
    <x v="1203"/>
    <n v="17.100000000000001"/>
    <n v="17.78"/>
    <n v="92700"/>
    <s v="Open"/>
  </r>
  <r>
    <s v="NYSE"/>
    <x v="2"/>
    <x v="406"/>
    <n v="17.600000000000001"/>
    <x v="113"/>
    <n v="17.149999999999999"/>
    <n v="17.149999999999999"/>
    <n v="96800"/>
    <s v="Closed"/>
  </r>
  <r>
    <s v="NYSE"/>
    <x v="2"/>
    <x v="405"/>
    <n v="17.440000000000001"/>
    <x v="75"/>
    <n v="17.2"/>
    <n v="17.72"/>
    <n v="54600"/>
    <s v="Closed"/>
  </r>
  <r>
    <s v="NYSE"/>
    <x v="2"/>
    <x v="404"/>
    <n v="17.45"/>
    <x v="114"/>
    <n v="17.25"/>
    <n v="17.47"/>
    <n v="153000"/>
    <s v="Closed"/>
  </r>
  <r>
    <s v="NYSE"/>
    <x v="2"/>
    <x v="403"/>
    <n v="17.8"/>
    <x v="1201"/>
    <n v="17.41"/>
    <n v="17.649999999999999"/>
    <n v="85300"/>
    <s v="Closed"/>
  </r>
  <r>
    <s v="NYSE"/>
    <x v="2"/>
    <x v="402"/>
    <n v="18"/>
    <x v="99"/>
    <n v="17.47"/>
    <n v="17.739999999999998"/>
    <n v="51700"/>
    <s v="Closed"/>
  </r>
  <r>
    <s v="NYSE"/>
    <x v="2"/>
    <x v="401"/>
    <n v="18.600000000000001"/>
    <x v="1204"/>
    <n v="17.600000000000001"/>
    <n v="18.12"/>
    <n v="91100"/>
    <s v="Closed"/>
  </r>
  <r>
    <s v="NYSE"/>
    <x v="2"/>
    <x v="400"/>
    <n v="18.27"/>
    <x v="1191"/>
    <n v="18.14"/>
    <n v="18.8"/>
    <n v="54000"/>
    <s v="Open"/>
  </r>
  <r>
    <s v="NYSE"/>
    <x v="2"/>
    <x v="399"/>
    <n v="18.649999999999999"/>
    <x v="1189"/>
    <n v="18.079999999999998"/>
    <n v="18.32"/>
    <n v="56700"/>
    <s v="Closed"/>
  </r>
  <r>
    <s v="NYSE"/>
    <x v="2"/>
    <x v="398"/>
    <n v="18.3"/>
    <x v="1205"/>
    <n v="17.95"/>
    <n v="18.75"/>
    <n v="129200"/>
    <s v="Closed"/>
  </r>
  <r>
    <s v="NYSE"/>
    <x v="2"/>
    <x v="397"/>
    <n v="18.399999999999999"/>
    <x v="1173"/>
    <n v="18.2"/>
    <n v="18.39"/>
    <n v="76600"/>
    <s v="Closed"/>
  </r>
  <r>
    <s v="NYSE"/>
    <x v="2"/>
    <x v="396"/>
    <n v="18"/>
    <x v="1206"/>
    <n v="18"/>
    <n v="18.5"/>
    <n v="138600"/>
    <s v="Open"/>
  </r>
  <r>
    <s v="NYSE"/>
    <x v="2"/>
    <x v="395"/>
    <n v="17.739999999999998"/>
    <x v="1207"/>
    <n v="17.739999999999998"/>
    <n v="17.98"/>
    <n v="163000"/>
    <s v="Open"/>
  </r>
  <r>
    <s v="NYSE"/>
    <x v="2"/>
    <x v="394"/>
    <n v="17.55"/>
    <x v="111"/>
    <n v="17.54"/>
    <n v="17.690000000000001"/>
    <n v="111100"/>
    <s v="Open"/>
  </r>
  <r>
    <s v="NYSE"/>
    <x v="2"/>
    <x v="393"/>
    <n v="18"/>
    <x v="95"/>
    <n v="17.34"/>
    <n v="17.54"/>
    <n v="105400"/>
    <s v="Closed"/>
  </r>
  <r>
    <s v="NYSE"/>
    <x v="2"/>
    <x v="392"/>
    <n v="17.899999999999999"/>
    <x v="1208"/>
    <n v="17.75"/>
    <n v="18.170000000000002"/>
    <n v="182500"/>
    <s v="Open"/>
  </r>
  <r>
    <s v="NYSE"/>
    <x v="2"/>
    <x v="391"/>
    <n v="18.23"/>
    <x v="1190"/>
    <n v="17.8"/>
    <n v="18.07"/>
    <n v="119100"/>
    <s v="Closed"/>
  </r>
  <r>
    <s v="NYSE"/>
    <x v="2"/>
    <x v="390"/>
    <n v="16.8"/>
    <x v="1190"/>
    <n v="16.7"/>
    <n v="18.3"/>
    <n v="354300"/>
    <s v="Open"/>
  </r>
  <r>
    <s v="NYSE"/>
    <x v="2"/>
    <x v="389"/>
    <n v="16.100000000000001"/>
    <x v="747"/>
    <n v="16.100000000000001"/>
    <n v="16.82"/>
    <n v="154900"/>
    <s v="Open"/>
  </r>
  <r>
    <s v="NYSE"/>
    <x v="2"/>
    <x v="388"/>
    <n v="14.9"/>
    <x v="599"/>
    <n v="14.9"/>
    <n v="16.100000000000001"/>
    <n v="147700"/>
    <s v="Open"/>
  </r>
  <r>
    <s v="NYSE"/>
    <x v="2"/>
    <x v="387"/>
    <n v="16.23"/>
    <x v="1209"/>
    <n v="15"/>
    <n v="15"/>
    <n v="96400"/>
    <s v="Closed"/>
  </r>
  <r>
    <s v="NYSE"/>
    <x v="2"/>
    <x v="386"/>
    <n v="16.100000000000001"/>
    <x v="1210"/>
    <n v="16.100000000000001"/>
    <n v="16.38"/>
    <n v="71300"/>
    <s v="Open"/>
  </r>
  <r>
    <s v="NYSE"/>
    <x v="2"/>
    <x v="385"/>
    <n v="16.48"/>
    <x v="772"/>
    <n v="16.100000000000001"/>
    <n v="16.100000000000001"/>
    <n v="51000"/>
    <s v="Closed"/>
  </r>
  <r>
    <s v="NYSE"/>
    <x v="2"/>
    <x v="384"/>
    <n v="16.8"/>
    <x v="616"/>
    <n v="16.329999999999998"/>
    <n v="16.53"/>
    <n v="29700"/>
    <s v="Closed"/>
  </r>
  <r>
    <s v="NYSE"/>
    <x v="2"/>
    <x v="383"/>
    <n v="16.84"/>
    <x v="1211"/>
    <n v="16.52"/>
    <n v="16.899999999999999"/>
    <n v="40400"/>
    <s v="Closed"/>
  </r>
  <r>
    <s v="NYSE"/>
    <x v="2"/>
    <x v="382"/>
    <n v="16.649999999999999"/>
    <x v="1212"/>
    <n v="16.5"/>
    <n v="16.86"/>
    <n v="95600"/>
    <s v="Open"/>
  </r>
  <r>
    <s v="NYSE"/>
    <x v="2"/>
    <x v="381"/>
    <n v="16.8"/>
    <x v="77"/>
    <n v="16.559999999999999"/>
    <n v="16.649999999999999"/>
    <n v="102200"/>
    <s v="Closed"/>
  </r>
  <r>
    <s v="NYSE"/>
    <x v="2"/>
    <x v="380"/>
    <n v="16.97"/>
    <x v="69"/>
    <n v="16.899999999999999"/>
    <n v="17"/>
    <n v="81100"/>
    <s v="Open"/>
  </r>
  <r>
    <s v="NYSE"/>
    <x v="2"/>
    <x v="379"/>
    <n v="17.149999999999999"/>
    <x v="1213"/>
    <n v="16.95"/>
    <n v="17.05"/>
    <n v="87800"/>
    <s v="Closed"/>
  </r>
  <r>
    <s v="NYSE"/>
    <x v="2"/>
    <x v="378"/>
    <n v="17.09"/>
    <x v="1196"/>
    <n v="16.899999999999999"/>
    <n v="17.62"/>
    <n v="68900"/>
    <s v="Closed"/>
  </r>
  <r>
    <s v="NYSE"/>
    <x v="2"/>
    <x v="377"/>
    <n v="17.25"/>
    <x v="1214"/>
    <n v="16.89"/>
    <n v="17.02"/>
    <n v="140300"/>
    <s v="Closed"/>
  </r>
  <r>
    <s v="NYSE"/>
    <x v="2"/>
    <x v="376"/>
    <n v="17.510000000000002"/>
    <x v="1199"/>
    <n v="17.170000000000002"/>
    <n v="17.29"/>
    <n v="74100"/>
    <s v="Closed"/>
  </r>
  <r>
    <s v="NYSE"/>
    <x v="2"/>
    <x v="375"/>
    <n v="17.34"/>
    <x v="1215"/>
    <n v="17.149999999999999"/>
    <n v="17.45"/>
    <n v="37600"/>
    <s v="Closed"/>
  </r>
  <r>
    <s v="NYSE"/>
    <x v="2"/>
    <x v="374"/>
    <n v="17.100000000000001"/>
    <x v="1216"/>
    <n v="17"/>
    <n v="17.440000000000001"/>
    <n v="124300"/>
    <s v="Open"/>
  </r>
  <r>
    <s v="NYSE"/>
    <x v="2"/>
    <x v="373"/>
    <n v="16.7"/>
    <x v="68"/>
    <n v="16.559999999999999"/>
    <n v="17.2"/>
    <n v="129400"/>
    <s v="Open"/>
  </r>
  <r>
    <s v="NYSE"/>
    <x v="2"/>
    <x v="372"/>
    <n v="16.47"/>
    <x v="78"/>
    <n v="16.47"/>
    <n v="16.739999999999998"/>
    <n v="76300"/>
    <s v="Open"/>
  </r>
  <r>
    <s v="NYSE"/>
    <x v="2"/>
    <x v="371"/>
    <n v="15.95"/>
    <x v="625"/>
    <n v="15.91"/>
    <n v="16.57"/>
    <n v="99400"/>
    <s v="Open"/>
  </r>
  <r>
    <s v="NYSE"/>
    <x v="2"/>
    <x v="370"/>
    <n v="15.95"/>
    <x v="1217"/>
    <n v="15.6"/>
    <n v="15.75"/>
    <n v="153000"/>
    <s v="Closed"/>
  </r>
  <r>
    <s v="NYSE"/>
    <x v="2"/>
    <x v="369"/>
    <n v="15.65"/>
    <x v="736"/>
    <n v="15.6"/>
    <n v="16.05"/>
    <n v="44300"/>
    <s v="Open"/>
  </r>
  <r>
    <s v="NYSE"/>
    <x v="2"/>
    <x v="368"/>
    <n v="15.54"/>
    <x v="1218"/>
    <n v="15.45"/>
    <n v="15.79"/>
    <n v="59600"/>
    <s v="Open"/>
  </r>
  <r>
    <s v="NYSE"/>
    <x v="2"/>
    <x v="367"/>
    <n v="15.39"/>
    <x v="638"/>
    <n v="15.17"/>
    <n v="15.54"/>
    <n v="66000"/>
    <s v="Closed"/>
  </r>
  <r>
    <s v="NYSE"/>
    <x v="2"/>
    <x v="366"/>
    <n v="15.35"/>
    <x v="49"/>
    <n v="15.21"/>
    <n v="15.49"/>
    <n v="23500"/>
    <s v="Open"/>
  </r>
  <r>
    <s v="NYSE"/>
    <x v="2"/>
    <x v="365"/>
    <n v="15.6"/>
    <x v="49"/>
    <n v="14.95"/>
    <n v="15.35"/>
    <n v="56800"/>
    <s v="Closed"/>
  </r>
  <r>
    <s v="NYSE"/>
    <x v="2"/>
    <x v="364"/>
    <n v="15.4"/>
    <x v="630"/>
    <n v="15.16"/>
    <n v="15.39"/>
    <n v="72300"/>
    <s v="Closed"/>
  </r>
  <r>
    <s v="NYSE"/>
    <x v="2"/>
    <x v="363"/>
    <n v="15.45"/>
    <x v="743"/>
    <n v="14.77"/>
    <n v="15.6"/>
    <n v="59000"/>
    <s v="Closed"/>
  </r>
  <r>
    <s v="NYSE"/>
    <x v="2"/>
    <x v="362"/>
    <n v="15.9"/>
    <x v="599"/>
    <n v="15.5"/>
    <n v="15.5"/>
    <n v="212400"/>
    <s v="Closed"/>
  </r>
  <r>
    <s v="NYSE"/>
    <x v="2"/>
    <x v="361"/>
    <n v="15.7"/>
    <x v="736"/>
    <n v="15.64"/>
    <n v="16.03"/>
    <n v="54000"/>
    <s v="Open"/>
  </r>
  <r>
    <s v="NYSE"/>
    <x v="2"/>
    <x v="360"/>
    <n v="15.8"/>
    <x v="596"/>
    <n v="15.47"/>
    <n v="15.6"/>
    <n v="46100"/>
    <s v="Closed"/>
  </r>
  <r>
    <s v="NYSE"/>
    <x v="2"/>
    <x v="359"/>
    <n v="15.5"/>
    <x v="48"/>
    <n v="15.3"/>
    <n v="15.69"/>
    <n v="56300"/>
    <s v="Closed"/>
  </r>
  <r>
    <s v="NYSE"/>
    <x v="2"/>
    <x v="358"/>
    <n v="15.7"/>
    <x v="768"/>
    <n v="15.5"/>
    <n v="15.7"/>
    <n v="77200"/>
    <s v="Closed"/>
  </r>
  <r>
    <s v="NYSE"/>
    <x v="2"/>
    <x v="357"/>
    <n v="15.35"/>
    <x v="49"/>
    <n v="15.35"/>
    <n v="15.6"/>
    <n v="104700"/>
    <s v="Open"/>
  </r>
  <r>
    <s v="NYSE"/>
    <x v="2"/>
    <x v="356"/>
    <n v="15.3"/>
    <x v="51"/>
    <n v="15.2"/>
    <n v="15.2"/>
    <n v="84400"/>
    <s v="Open"/>
  </r>
  <r>
    <s v="NYSE"/>
    <x v="2"/>
    <x v="355"/>
    <n v="15.05"/>
    <x v="57"/>
    <n v="15.05"/>
    <n v="15.34"/>
    <n v="58300"/>
    <s v="Open"/>
  </r>
  <r>
    <s v="NYSE"/>
    <x v="2"/>
    <x v="354"/>
    <n v="15.5"/>
    <x v="733"/>
    <n v="15"/>
    <n v="15.25"/>
    <n v="83500"/>
    <s v="Closed"/>
  </r>
  <r>
    <s v="NYSE"/>
    <x v="2"/>
    <x v="353"/>
    <n v="14.9"/>
    <x v="576"/>
    <n v="14.9"/>
    <n v="15.17"/>
    <n v="93200"/>
    <s v="Open"/>
  </r>
  <r>
    <s v="NYSE"/>
    <x v="2"/>
    <x v="352"/>
    <n v="14.9"/>
    <x v="581"/>
    <n v="14.9"/>
    <n v="15.1"/>
    <n v="80200"/>
    <s v="Open"/>
  </r>
  <r>
    <s v="NYSE"/>
    <x v="2"/>
    <x v="351"/>
    <n v="15.13"/>
    <x v="583"/>
    <n v="14.62"/>
    <n v="15"/>
    <n v="69000"/>
    <s v="Closed"/>
  </r>
  <r>
    <s v="NYSE"/>
    <x v="2"/>
    <x v="350"/>
    <n v="14.9"/>
    <x v="579"/>
    <n v="14.84"/>
    <n v="15.23"/>
    <n v="24400"/>
    <s v="Open"/>
  </r>
  <r>
    <s v="NYSE"/>
    <x v="2"/>
    <x v="349"/>
    <n v="14.95"/>
    <x v="119"/>
    <n v="14.8"/>
    <n v="15.04"/>
    <n v="45000"/>
    <s v="Open"/>
  </r>
  <r>
    <s v="NYSE"/>
    <x v="2"/>
    <x v="348"/>
    <n v="14.53"/>
    <x v="1219"/>
    <n v="14.53"/>
    <n v="15.07"/>
    <n v="57400"/>
    <s v="Open"/>
  </r>
  <r>
    <s v="NYSE"/>
    <x v="2"/>
    <x v="347"/>
    <n v="14.22"/>
    <x v="591"/>
    <n v="14.22"/>
    <n v="14.57"/>
    <n v="63700"/>
    <s v="Open"/>
  </r>
  <r>
    <s v="NYSE"/>
    <x v="2"/>
    <x v="346"/>
    <n v="14.23"/>
    <x v="565"/>
    <n v="14.11"/>
    <n v="14.24"/>
    <n v="62000"/>
    <s v="Open"/>
  </r>
  <r>
    <s v="NYSE"/>
    <x v="2"/>
    <x v="345"/>
    <n v="14.15"/>
    <x v="1220"/>
    <n v="14.01"/>
    <n v="14.15"/>
    <n v="102700"/>
    <s v="Open"/>
  </r>
  <r>
    <s v="NYSE"/>
    <x v="2"/>
    <x v="344"/>
    <n v="14.15"/>
    <x v="1221"/>
    <n v="14.15"/>
    <n v="14.2"/>
    <n v="87600"/>
    <s v="Open"/>
  </r>
  <r>
    <s v="NYSE"/>
    <x v="2"/>
    <x v="343"/>
    <n v="14.55"/>
    <x v="558"/>
    <n v="14.07"/>
    <n v="14.25"/>
    <n v="52800"/>
    <s v="Closed"/>
  </r>
  <r>
    <s v="NYSE"/>
    <x v="2"/>
    <x v="342"/>
    <n v="15"/>
    <x v="593"/>
    <n v="14.34"/>
    <n v="14.45"/>
    <n v="64800"/>
    <s v="Closed"/>
  </r>
  <r>
    <s v="NYSE"/>
    <x v="2"/>
    <x v="341"/>
    <n v="14.7"/>
    <x v="586"/>
    <n v="14.6"/>
    <n v="14.75"/>
    <n v="61500"/>
    <s v="Open"/>
  </r>
  <r>
    <s v="NYSE"/>
    <x v="2"/>
    <x v="340"/>
    <n v="14.56"/>
    <x v="588"/>
    <n v="14.1"/>
    <n v="14.6"/>
    <n v="55000"/>
    <s v="Closed"/>
  </r>
  <r>
    <s v="NYSE"/>
    <x v="2"/>
    <x v="339"/>
    <n v="14.41"/>
    <x v="568"/>
    <n v="13.93"/>
    <n v="14.6"/>
    <n v="87800"/>
    <s v="Closed"/>
  </r>
  <r>
    <s v="NYSE"/>
    <x v="2"/>
    <x v="338"/>
    <n v="14.5"/>
    <x v="558"/>
    <n v="14.3"/>
    <n v="14.48"/>
    <n v="73400"/>
    <s v="Closed"/>
  </r>
  <r>
    <s v="NYSE"/>
    <x v="2"/>
    <x v="337"/>
    <n v="14.25"/>
    <x v="558"/>
    <n v="14.22"/>
    <n v="14.46"/>
    <n v="40700"/>
    <s v="Open"/>
  </r>
  <r>
    <s v="NYSE"/>
    <x v="2"/>
    <x v="336"/>
    <n v="14.35"/>
    <x v="0"/>
    <n v="14.02"/>
    <n v="14.09"/>
    <n v="68900"/>
    <s v="Closed"/>
  </r>
  <r>
    <s v="NYSE"/>
    <x v="2"/>
    <x v="335"/>
    <n v="14.45"/>
    <x v="603"/>
    <n v="14.28"/>
    <n v="14.47"/>
    <n v="29500"/>
    <s v="Closed"/>
  </r>
  <r>
    <s v="NYSE"/>
    <x v="2"/>
    <x v="334"/>
    <n v="14.04"/>
    <x v="655"/>
    <n v="14.04"/>
    <n v="14.32"/>
    <n v="60800"/>
    <s v="Open"/>
  </r>
  <r>
    <s v="NYSE"/>
    <x v="2"/>
    <x v="333"/>
    <n v="14.22"/>
    <x v="1220"/>
    <n v="13.98"/>
    <n v="14.04"/>
    <n v="49100"/>
    <s v="Closed"/>
  </r>
  <r>
    <s v="NYSE"/>
    <x v="2"/>
    <x v="332"/>
    <n v="14.4"/>
    <x v="591"/>
    <n v="14.05"/>
    <n v="14.27"/>
    <n v="36700"/>
    <s v="Closed"/>
  </r>
  <r>
    <s v="NYSE"/>
    <x v="2"/>
    <x v="331"/>
    <n v="14.68"/>
    <x v="569"/>
    <n v="14.3"/>
    <n v="14.34"/>
    <n v="85000"/>
    <s v="Closed"/>
  </r>
  <r>
    <s v="NYSE"/>
    <x v="2"/>
    <x v="330"/>
    <n v="13.5"/>
    <x v="592"/>
    <n v="13.45"/>
    <n v="14.68"/>
    <n v="101400"/>
    <s v="Open"/>
  </r>
  <r>
    <s v="NYSE"/>
    <x v="2"/>
    <x v="329"/>
    <n v="13.49"/>
    <x v="19"/>
    <n v="13.31"/>
    <n v="13.45"/>
    <n v="143700"/>
    <s v="Closed"/>
  </r>
  <r>
    <s v="NYSE"/>
    <x v="2"/>
    <x v="328"/>
    <n v="13.43"/>
    <x v="674"/>
    <n v="13.43"/>
    <n v="13.59"/>
    <n v="92300"/>
    <s v="Open"/>
  </r>
  <r>
    <s v="NYSE"/>
    <x v="2"/>
    <x v="327"/>
    <n v="13.59"/>
    <x v="1222"/>
    <n v="13.3"/>
    <n v="13.43"/>
    <n v="139500"/>
    <s v="Closed"/>
  </r>
  <r>
    <s v="NYSE"/>
    <x v="2"/>
    <x v="326"/>
    <n v="13.95"/>
    <x v="5"/>
    <n v="13.5"/>
    <n v="13.69"/>
    <n v="82900"/>
    <s v="Closed"/>
  </r>
  <r>
    <s v="NYSE"/>
    <x v="2"/>
    <x v="325"/>
    <n v="13.35"/>
    <x v="674"/>
    <n v="13.26"/>
    <n v="13.86"/>
    <n v="118900"/>
    <s v="Open"/>
  </r>
  <r>
    <s v="NYSE"/>
    <x v="2"/>
    <x v="324"/>
    <n v="13.75"/>
    <x v="668"/>
    <n v="13.15"/>
    <n v="13.25"/>
    <n v="54900"/>
    <s v="Closed"/>
  </r>
  <r>
    <s v="NYSE"/>
    <x v="2"/>
    <x v="323"/>
    <n v="13.2"/>
    <x v="15"/>
    <n v="13.07"/>
    <n v="14"/>
    <n v="130100"/>
    <s v="Open"/>
  </r>
  <r>
    <s v="NYSE"/>
    <x v="2"/>
    <x v="322"/>
    <n v="13"/>
    <x v="661"/>
    <n v="12.95"/>
    <n v="13.2"/>
    <n v="70200"/>
    <s v="Open"/>
  </r>
  <r>
    <s v="NYSE"/>
    <x v="2"/>
    <x v="321"/>
    <n v="13.2"/>
    <x v="759"/>
    <n v="13.01"/>
    <n v="13.1"/>
    <n v="72900"/>
    <s v="Closed"/>
  </r>
  <r>
    <s v="NYSE"/>
    <x v="2"/>
    <x v="320"/>
    <n v="13.35"/>
    <x v="721"/>
    <n v="13.11"/>
    <n v="13.18"/>
    <n v="71500"/>
    <s v="Closed"/>
  </r>
  <r>
    <s v="NYSE"/>
    <x v="2"/>
    <x v="319"/>
    <n v="13.2"/>
    <x v="16"/>
    <n v="13.15"/>
    <n v="13.5"/>
    <n v="102600"/>
    <s v="Open"/>
  </r>
  <r>
    <s v="NYSE"/>
    <x v="2"/>
    <x v="318"/>
    <n v="13.15"/>
    <x v="1223"/>
    <n v="13"/>
    <n v="13.23"/>
    <n v="91900"/>
    <s v="Open"/>
  </r>
  <r>
    <s v="NYSE"/>
    <x v="2"/>
    <x v="317"/>
    <n v="13.15"/>
    <x v="133"/>
    <n v="12.71"/>
    <n v="13.25"/>
    <n v="56300"/>
    <s v="Closed"/>
  </r>
  <r>
    <s v="NYSE"/>
    <x v="2"/>
    <x v="316"/>
    <n v="13.15"/>
    <x v="761"/>
    <n v="12.71"/>
    <n v="13.1"/>
    <n v="90700"/>
    <s v="Closed"/>
  </r>
  <r>
    <s v="NYSE"/>
    <x v="2"/>
    <x v="315"/>
    <n v="13.2"/>
    <x v="1224"/>
    <n v="12.75"/>
    <n v="12.91"/>
    <n v="53600"/>
    <s v="Closed"/>
  </r>
  <r>
    <s v="NYSE"/>
    <x v="2"/>
    <x v="314"/>
    <n v="13.19"/>
    <x v="122"/>
    <n v="12.92"/>
    <n v="13.1"/>
    <n v="105600"/>
    <s v="Closed"/>
  </r>
  <r>
    <s v="NYSE"/>
    <x v="2"/>
    <x v="313"/>
    <n v="12.95"/>
    <x v="121"/>
    <n v="12.82"/>
    <n v="13.2"/>
    <n v="61400"/>
    <s v="Open"/>
  </r>
  <r>
    <s v="NYSE"/>
    <x v="2"/>
    <x v="312"/>
    <n v="13.43"/>
    <x v="660"/>
    <n v="13"/>
    <n v="13.03"/>
    <n v="78900"/>
    <s v="Closed"/>
  </r>
  <r>
    <s v="NYSE"/>
    <x v="2"/>
    <x v="311"/>
    <n v="12.9"/>
    <x v="720"/>
    <n v="12.9"/>
    <n v="13.53"/>
    <n v="84600"/>
    <s v="Open"/>
  </r>
  <r>
    <s v="NYSE"/>
    <x v="2"/>
    <x v="310"/>
    <n v="13.34"/>
    <x v="133"/>
    <n v="12.94"/>
    <n v="12.99"/>
    <n v="63400"/>
    <s v="Closed"/>
  </r>
  <r>
    <s v="NYSE"/>
    <x v="2"/>
    <x v="309"/>
    <n v="13.6"/>
    <x v="128"/>
    <n v="13.2"/>
    <n v="13.44"/>
    <n v="98900"/>
    <s v="Closed"/>
  </r>
  <r>
    <s v="NYSE"/>
    <x v="2"/>
    <x v="308"/>
    <n v="12.75"/>
    <x v="36"/>
    <n v="12.75"/>
    <n v="13.3"/>
    <n v="81900"/>
    <s v="Open"/>
  </r>
  <r>
    <s v="NYSE"/>
    <x v="2"/>
    <x v="307"/>
    <n v="12.4"/>
    <x v="686"/>
    <n v="12.35"/>
    <n v="12.65"/>
    <n v="69200"/>
    <s v="Open"/>
  </r>
  <r>
    <s v="NYSE"/>
    <x v="2"/>
    <x v="306"/>
    <n v="12.6"/>
    <x v="1225"/>
    <n v="12.24"/>
    <n v="12.3"/>
    <n v="114000"/>
    <s v="Closed"/>
  </r>
  <r>
    <s v="NYSE"/>
    <x v="2"/>
    <x v="305"/>
    <n v="12.45"/>
    <x v="1226"/>
    <n v="12.26"/>
    <n v="12.59"/>
    <n v="106500"/>
    <s v="Closed"/>
  </r>
  <r>
    <s v="NYSE"/>
    <x v="2"/>
    <x v="304"/>
    <n v="12.8"/>
    <x v="130"/>
    <n v="12.35"/>
    <n v="12.39"/>
    <n v="110400"/>
    <s v="Closed"/>
  </r>
  <r>
    <s v="NYSE"/>
    <x v="2"/>
    <x v="303"/>
    <n v="12.85"/>
    <x v="708"/>
    <n v="12.6"/>
    <n v="12.9"/>
    <n v="73400"/>
    <s v="Closed"/>
  </r>
  <r>
    <s v="NYSE"/>
    <x v="2"/>
    <x v="302"/>
    <n v="12.95"/>
    <x v="708"/>
    <n v="12.6"/>
    <n v="12.85"/>
    <n v="73100"/>
    <s v="Closed"/>
  </r>
  <r>
    <s v="NYSE"/>
    <x v="2"/>
    <x v="301"/>
    <n v="13.35"/>
    <x v="122"/>
    <n v="12.89"/>
    <n v="12.98"/>
    <n v="83800"/>
    <s v="Closed"/>
  </r>
  <r>
    <s v="NYSE"/>
    <x v="2"/>
    <x v="300"/>
    <n v="13.1"/>
    <x v="128"/>
    <n v="13.1"/>
    <n v="13.44"/>
    <n v="66700"/>
    <s v="Open"/>
  </r>
  <r>
    <s v="NYSE"/>
    <x v="2"/>
    <x v="299"/>
    <n v="12.79"/>
    <x v="1227"/>
    <n v="12.75"/>
    <n v="13.04"/>
    <n v="88700"/>
    <s v="Open"/>
  </r>
  <r>
    <s v="NYSE"/>
    <x v="2"/>
    <x v="298"/>
    <n v="12.5"/>
    <x v="130"/>
    <n v="12.5"/>
    <n v="12.79"/>
    <n v="50900"/>
    <s v="Open"/>
  </r>
  <r>
    <s v="NYSE"/>
    <x v="2"/>
    <x v="297"/>
    <n v="12.9"/>
    <x v="707"/>
    <n v="12.5"/>
    <n v="12.54"/>
    <n v="60100"/>
    <s v="Closed"/>
  </r>
  <r>
    <s v="NYSE"/>
    <x v="2"/>
    <x v="296"/>
    <n v="12.83"/>
    <x v="750"/>
    <n v="12.75"/>
    <n v="12.94"/>
    <n v="79000"/>
    <s v="Open"/>
  </r>
  <r>
    <s v="NYSE"/>
    <x v="2"/>
    <x v="295"/>
    <n v="12.37"/>
    <x v="1228"/>
    <n v="12.35"/>
    <n v="12.88"/>
    <n v="99900"/>
    <s v="Open"/>
  </r>
  <r>
    <s v="NYSE"/>
    <x v="2"/>
    <x v="294"/>
    <n v="13"/>
    <x v="762"/>
    <n v="12.36"/>
    <n v="12.36"/>
    <n v="65700"/>
    <s v="Closed"/>
  </r>
  <r>
    <s v="NYSE"/>
    <x v="2"/>
    <x v="293"/>
    <n v="13.4"/>
    <x v="122"/>
    <n v="12.79"/>
    <n v="12.93"/>
    <n v="71100"/>
    <s v="Closed"/>
  </r>
  <r>
    <s v="NYSE"/>
    <x v="2"/>
    <x v="292"/>
    <n v="13.45"/>
    <x v="720"/>
    <n v="13.06"/>
    <n v="13.34"/>
    <n v="124000"/>
    <s v="Closed"/>
  </r>
  <r>
    <s v="NYSE"/>
    <x v="2"/>
    <x v="291"/>
    <n v="13.17"/>
    <x v="1229"/>
    <n v="13"/>
    <n v="13.45"/>
    <n v="177400"/>
    <s v="Closed"/>
  </r>
  <r>
    <s v="NYSE"/>
    <x v="2"/>
    <x v="290"/>
    <n v="13.45"/>
    <x v="669"/>
    <n v="13.16"/>
    <n v="13.27"/>
    <n v="147700"/>
    <s v="Closed"/>
  </r>
  <r>
    <s v="NYSE"/>
    <x v="2"/>
    <x v="289"/>
    <n v="13.05"/>
    <x v="128"/>
    <n v="13.04"/>
    <n v="13.25"/>
    <n v="72200"/>
    <s v="Open"/>
  </r>
  <r>
    <s v="NYSE"/>
    <x v="2"/>
    <x v="288"/>
    <n v="13.27"/>
    <x v="710"/>
    <n v="13.04"/>
    <n v="13.1"/>
    <n v="160400"/>
    <s v="Closed"/>
  </r>
  <r>
    <s v="NYSE"/>
    <x v="2"/>
    <x v="287"/>
    <n v="13.33"/>
    <x v="659"/>
    <n v="13"/>
    <n v="13.25"/>
    <n v="76300"/>
    <s v="Closed"/>
  </r>
  <r>
    <s v="NYSE"/>
    <x v="2"/>
    <x v="286"/>
    <n v="13.42"/>
    <x v="712"/>
    <n v="13.3"/>
    <n v="13.4"/>
    <n v="72100"/>
    <s v="Open"/>
  </r>
  <r>
    <s v="NYSE"/>
    <x v="2"/>
    <x v="285"/>
    <n v="13.42"/>
    <x v="35"/>
    <n v="13.4"/>
    <n v="13.42"/>
    <n v="83400"/>
    <s v="Open"/>
  </r>
  <r>
    <s v="NYSE"/>
    <x v="2"/>
    <x v="284"/>
    <n v="14"/>
    <x v="15"/>
    <n v="13.35"/>
    <n v="13.5"/>
    <n v="72200"/>
    <s v="Closed"/>
  </r>
  <r>
    <s v="NYSE"/>
    <x v="2"/>
    <x v="283"/>
    <n v="13.7"/>
    <x v="15"/>
    <n v="13.59"/>
    <n v="14"/>
    <n v="86900"/>
    <s v="Open"/>
  </r>
  <r>
    <s v="NYSE"/>
    <x v="2"/>
    <x v="282"/>
    <n v="13.87"/>
    <x v="673"/>
    <n v="13.6"/>
    <n v="13.67"/>
    <n v="73200"/>
    <s v="Closed"/>
  </r>
  <r>
    <s v="NYSE"/>
    <x v="2"/>
    <x v="281"/>
    <n v="13.8"/>
    <x v="15"/>
    <n v="13.72"/>
    <n v="13.97"/>
    <n v="35700"/>
    <s v="Open"/>
  </r>
  <r>
    <s v="NYSE"/>
    <x v="2"/>
    <x v="280"/>
    <n v="13.96"/>
    <x v="1230"/>
    <n v="13.48"/>
    <n v="13.75"/>
    <n v="65200"/>
    <s v="Closed"/>
  </r>
  <r>
    <s v="NYSE"/>
    <x v="2"/>
    <x v="279"/>
    <n v="14"/>
    <x v="653"/>
    <n v="13.8"/>
    <n v="14"/>
    <n v="389400"/>
    <s v="Closed"/>
  </r>
  <r>
    <s v="NYSE"/>
    <x v="2"/>
    <x v="278"/>
    <n v="13.74"/>
    <x v="730"/>
    <n v="13.6"/>
    <n v="13.96"/>
    <n v="97300"/>
    <s v="Open"/>
  </r>
  <r>
    <s v="NYSE"/>
    <x v="2"/>
    <x v="277"/>
    <n v="14"/>
    <x v="15"/>
    <n v="13.64"/>
    <n v="13.84"/>
    <n v="66200"/>
    <s v="Closed"/>
  </r>
  <r>
    <s v="NYSE"/>
    <x v="2"/>
    <x v="276"/>
    <n v="14.4"/>
    <x v="655"/>
    <n v="14"/>
    <n v="14"/>
    <n v="163700"/>
    <s v="Closed"/>
  </r>
  <r>
    <s v="NYSE"/>
    <x v="2"/>
    <x v="275"/>
    <n v="14.53"/>
    <x v="1231"/>
    <n v="14.35"/>
    <n v="14.4"/>
    <n v="45500"/>
    <s v="Closed"/>
  </r>
  <r>
    <s v="NYSE"/>
    <x v="2"/>
    <x v="274"/>
    <n v="14"/>
    <x v="568"/>
    <n v="14"/>
    <n v="14.56"/>
    <n v="128100"/>
    <s v="Open"/>
  </r>
  <r>
    <s v="NYSE"/>
    <x v="2"/>
    <x v="273"/>
    <n v="14.54"/>
    <x v="728"/>
    <n v="13.89"/>
    <n v="13.9"/>
    <n v="112300"/>
    <s v="Closed"/>
  </r>
  <r>
    <s v="NYSE"/>
    <x v="2"/>
    <x v="272"/>
    <n v="15"/>
    <x v="600"/>
    <n v="14.3"/>
    <n v="14.64"/>
    <n v="80500"/>
    <s v="Closed"/>
  </r>
  <r>
    <s v="NYSE"/>
    <x v="2"/>
    <x v="271"/>
    <n v="14"/>
    <x v="555"/>
    <n v="13.95"/>
    <n v="14.84"/>
    <n v="97100"/>
    <s v="Open"/>
  </r>
  <r>
    <s v="NYSE"/>
    <x v="2"/>
    <x v="270"/>
    <n v="14.2"/>
    <x v="1232"/>
    <n v="13.9"/>
    <n v="13.95"/>
    <n v="100000"/>
    <s v="Closed"/>
  </r>
  <r>
    <s v="NYSE"/>
    <x v="2"/>
    <x v="269"/>
    <n v="13.7"/>
    <x v="5"/>
    <n v="13.7"/>
    <n v="14.12"/>
    <n v="158700"/>
    <s v="Open"/>
  </r>
  <r>
    <s v="NYSE"/>
    <x v="2"/>
    <x v="268"/>
    <n v="13.1"/>
    <x v="34"/>
    <n v="13.1"/>
    <n v="13.54"/>
    <n v="132700"/>
    <s v="Open"/>
  </r>
  <r>
    <s v="NYSE"/>
    <x v="2"/>
    <x v="267"/>
    <n v="13.1"/>
    <x v="712"/>
    <n v="12.9"/>
    <n v="13.06"/>
    <n v="264700"/>
    <s v="Closed"/>
  </r>
  <r>
    <s v="NYSE"/>
    <x v="2"/>
    <x v="266"/>
    <n v="13.75"/>
    <x v="668"/>
    <n v="13.05"/>
    <n v="13.1"/>
    <n v="100000"/>
    <s v="Closed"/>
  </r>
  <r>
    <s v="NYSE"/>
    <x v="2"/>
    <x v="265"/>
    <n v="14.2"/>
    <x v="5"/>
    <n v="13.7"/>
    <n v="13.85"/>
    <n v="82400"/>
    <s v="Closed"/>
  </r>
  <r>
    <s v="NYSE"/>
    <x v="2"/>
    <x v="264"/>
    <n v="14.21"/>
    <x v="765"/>
    <n v="14"/>
    <n v="14.2"/>
    <n v="54400"/>
    <s v="Closed"/>
  </r>
  <r>
    <s v="NYSE"/>
    <x v="2"/>
    <x v="263"/>
    <n v="14.56"/>
    <x v="592"/>
    <n v="13.91"/>
    <n v="14.23"/>
    <n v="111500"/>
    <s v="Closed"/>
  </r>
  <r>
    <s v="NYSE"/>
    <x v="2"/>
    <x v="262"/>
    <n v="15"/>
    <x v="1233"/>
    <n v="14.55"/>
    <n v="14.66"/>
    <n v="126600"/>
    <s v="Closed"/>
  </r>
  <r>
    <s v="NYSE"/>
    <x v="2"/>
    <x v="261"/>
    <n v="14.83"/>
    <x v="583"/>
    <n v="14.83"/>
    <n v="14.95"/>
    <n v="90700"/>
    <s v="Open"/>
  </r>
  <r>
    <s v="NYSE"/>
    <x v="2"/>
    <x v="260"/>
    <n v="13.96"/>
    <x v="593"/>
    <n v="13.75"/>
    <n v="14.75"/>
    <n v="156900"/>
    <s v="Closed"/>
  </r>
  <r>
    <s v="NYSE"/>
    <x v="2"/>
    <x v="259"/>
    <n v="14.45"/>
    <x v="655"/>
    <n v="13.98"/>
    <n v="13.98"/>
    <n v="104100"/>
    <s v="Closed"/>
  </r>
  <r>
    <s v="NYSE"/>
    <x v="2"/>
    <x v="258"/>
    <n v="14.81"/>
    <x v="0"/>
    <n v="14.3"/>
    <n v="14.45"/>
    <n v="101100"/>
    <s v="Closed"/>
  </r>
  <r>
    <s v="NYSE"/>
    <x v="2"/>
    <x v="257"/>
    <n v="14.6"/>
    <x v="647"/>
    <n v="14.49"/>
    <n v="14.8"/>
    <n v="109600"/>
    <s v="Open"/>
  </r>
  <r>
    <s v="NYSE"/>
    <x v="2"/>
    <x v="256"/>
    <n v="13.98"/>
    <x v="591"/>
    <n v="13.85"/>
    <n v="14.7"/>
    <n v="95400"/>
    <s v="Open"/>
  </r>
  <r>
    <s v="NYSE"/>
    <x v="2"/>
    <x v="255"/>
    <n v="14"/>
    <x v="17"/>
    <n v="13.84"/>
    <n v="13.88"/>
    <n v="163000"/>
    <s v="Closed"/>
  </r>
  <r>
    <s v="NYSE"/>
    <x v="2"/>
    <x v="254"/>
    <n v="13.72"/>
    <x v="10"/>
    <n v="13.72"/>
    <n v="14"/>
    <n v="132800"/>
    <s v="Open"/>
  </r>
  <r>
    <s v="NYSE"/>
    <x v="2"/>
    <x v="253"/>
    <n v="13.45"/>
    <x v="668"/>
    <n v="13.43"/>
    <n v="13.52"/>
    <n v="122200"/>
    <s v="Open"/>
  </r>
  <r>
    <s v="NYSE"/>
    <x v="2"/>
    <x v="252"/>
    <n v="13.3"/>
    <x v="34"/>
    <n v="13.3"/>
    <n v="13.5"/>
    <n v="113700"/>
    <s v="Open"/>
  </r>
  <r>
    <s v="NYSE"/>
    <x v="2"/>
    <x v="251"/>
    <n v="12.77"/>
    <x v="1234"/>
    <n v="12.76"/>
    <n v="13.4"/>
    <n v="46400"/>
    <s v="Open"/>
  </r>
  <r>
    <s v="NYSE"/>
    <x v="2"/>
    <x v="250"/>
    <n v="12.75"/>
    <x v="1235"/>
    <n v="12.5"/>
    <n v="12.77"/>
    <n v="70500"/>
    <s v="Closed"/>
  </r>
  <r>
    <s v="NYSE"/>
    <x v="2"/>
    <x v="249"/>
    <n v="13.48"/>
    <x v="668"/>
    <n v="12.9"/>
    <n v="12.99"/>
    <n v="77300"/>
    <s v="Closed"/>
  </r>
  <r>
    <s v="NYSE"/>
    <x v="2"/>
    <x v="248"/>
    <n v="13.68"/>
    <x v="15"/>
    <n v="13.33"/>
    <n v="13.5"/>
    <n v="46700"/>
    <s v="Closed"/>
  </r>
  <r>
    <s v="NYSE"/>
    <x v="2"/>
    <x v="247"/>
    <n v="14"/>
    <x v="15"/>
    <n v="13.58"/>
    <n v="13.58"/>
    <n v="33300"/>
    <s v="Closed"/>
  </r>
  <r>
    <s v="NYSE"/>
    <x v="2"/>
    <x v="246"/>
    <n v="13.7"/>
    <x v="10"/>
    <n v="13.55"/>
    <n v="14"/>
    <n v="89200"/>
    <s v="Open"/>
  </r>
  <r>
    <s v="NYSE"/>
    <x v="2"/>
    <x v="245"/>
    <n v="13.53"/>
    <x v="22"/>
    <n v="13.53"/>
    <n v="13.76"/>
    <n v="85000"/>
    <s v="Open"/>
  </r>
  <r>
    <s v="NYSE"/>
    <x v="2"/>
    <x v="244"/>
    <n v="13.24"/>
    <x v="673"/>
    <n v="13.24"/>
    <n v="13.63"/>
    <n v="50500"/>
    <s v="Open"/>
  </r>
  <r>
    <s v="NYSE"/>
    <x v="2"/>
    <x v="243"/>
    <n v="12.9"/>
    <x v="1229"/>
    <n v="12.85"/>
    <n v="12.95"/>
    <n v="186400"/>
    <s v="Open"/>
  </r>
  <r>
    <s v="NYSE"/>
    <x v="2"/>
    <x v="242"/>
    <n v="12.5"/>
    <x v="764"/>
    <n v="12.26"/>
    <n v="13"/>
    <n v="55700"/>
    <s v="Closed"/>
  </r>
  <r>
    <s v="NYSE"/>
    <x v="2"/>
    <x v="241"/>
    <n v="12.27"/>
    <x v="685"/>
    <n v="12.2"/>
    <n v="12.5"/>
    <n v="19000"/>
    <s v="Open"/>
  </r>
  <r>
    <s v="NYSE"/>
    <x v="2"/>
    <x v="240"/>
    <n v="12.65"/>
    <x v="1236"/>
    <n v="12.05"/>
    <n v="12.3"/>
    <n v="53100"/>
    <s v="Closed"/>
  </r>
  <r>
    <s v="NYSE"/>
    <x v="2"/>
    <x v="239"/>
    <n v="12.67"/>
    <x v="129"/>
    <n v="12.41"/>
    <n v="12.61"/>
    <n v="30200"/>
    <s v="Closed"/>
  </r>
  <r>
    <s v="NYSE"/>
    <x v="2"/>
    <x v="238"/>
    <n v="12.6"/>
    <x v="709"/>
    <n v="12.5"/>
    <n v="12.7"/>
    <n v="69300"/>
    <s v="Open"/>
  </r>
  <r>
    <s v="NYSE"/>
    <x v="2"/>
    <x v="237"/>
    <n v="12.25"/>
    <x v="756"/>
    <n v="11.9"/>
    <n v="12.55"/>
    <n v="28000"/>
    <s v="Closed"/>
  </r>
  <r>
    <s v="NYSE"/>
    <x v="2"/>
    <x v="236"/>
    <n v="12.15"/>
    <x v="1237"/>
    <n v="12.11"/>
    <n v="12.25"/>
    <n v="41500"/>
    <s v="Open"/>
  </r>
  <r>
    <s v="NYSE"/>
    <x v="2"/>
    <x v="235"/>
    <n v="12.52"/>
    <x v="138"/>
    <n v="12.16"/>
    <n v="12.2"/>
    <n v="26600"/>
    <s v="Closed"/>
  </r>
  <r>
    <s v="NYSE"/>
    <x v="2"/>
    <x v="234"/>
    <n v="12.34"/>
    <x v="1238"/>
    <n v="12.25"/>
    <n v="12.52"/>
    <n v="71800"/>
    <s v="Open"/>
  </r>
  <r>
    <s v="NYSE"/>
    <x v="2"/>
    <x v="233"/>
    <n v="12.4"/>
    <x v="140"/>
    <n v="12.24"/>
    <n v="12.24"/>
    <n v="63700"/>
    <s v="Closed"/>
  </r>
  <r>
    <s v="NYSE"/>
    <x v="2"/>
    <x v="232"/>
    <n v="12.6"/>
    <x v="748"/>
    <n v="12.45"/>
    <n v="12.49"/>
    <n v="94000"/>
    <s v="Open"/>
  </r>
  <r>
    <s v="NYSE"/>
    <x v="2"/>
    <x v="231"/>
    <n v="12.45"/>
    <x v="756"/>
    <n v="12.3"/>
    <n v="12.5"/>
    <n v="41900"/>
    <s v="Open"/>
  </r>
  <r>
    <s v="NYSE"/>
    <x v="2"/>
    <x v="230"/>
    <n v="12.37"/>
    <x v="130"/>
    <n v="12.21"/>
    <n v="12.45"/>
    <n v="133700"/>
    <s v="Closed"/>
  </r>
  <r>
    <s v="NYSE"/>
    <x v="2"/>
    <x v="229"/>
    <n v="11.97"/>
    <x v="1239"/>
    <n v="11.9"/>
    <n v="12.35"/>
    <n v="57400"/>
    <s v="Open"/>
  </r>
  <r>
    <s v="NYSE"/>
    <x v="2"/>
    <x v="228"/>
    <n v="11.65"/>
    <x v="698"/>
    <n v="11.55"/>
    <n v="11.99"/>
    <n v="102400"/>
    <s v="Open"/>
  </r>
  <r>
    <s v="NYSE"/>
    <x v="2"/>
    <x v="227"/>
    <n v="11.7"/>
    <x v="1240"/>
    <n v="11.4"/>
    <n v="11.55"/>
    <n v="87500"/>
    <s v="Closed"/>
  </r>
  <r>
    <s v="NYSE"/>
    <x v="2"/>
    <x v="226"/>
    <n v="11.87"/>
    <x v="149"/>
    <n v="11"/>
    <n v="11.6"/>
    <n v="172000"/>
    <s v="Closed"/>
  </r>
  <r>
    <s v="NYSE"/>
    <x v="2"/>
    <x v="225"/>
    <n v="12.84"/>
    <x v="137"/>
    <n v="11.4"/>
    <n v="11.88"/>
    <n v="104100"/>
    <s v="Closed"/>
  </r>
  <r>
    <s v="NYSE"/>
    <x v="2"/>
    <x v="224"/>
    <n v="12.55"/>
    <x v="1236"/>
    <n v="12.27"/>
    <n v="12.74"/>
    <n v="42100"/>
    <s v="Closed"/>
  </r>
  <r>
    <s v="NYSE"/>
    <x v="2"/>
    <x v="223"/>
    <n v="13.45"/>
    <x v="712"/>
    <n v="12.45"/>
    <n v="12.65"/>
    <n v="103100"/>
    <s v="Closed"/>
  </r>
  <r>
    <s v="NYSE"/>
    <x v="2"/>
    <x v="222"/>
    <n v="12.15"/>
    <x v="718"/>
    <n v="12.07"/>
    <n v="13.08"/>
    <n v="71700"/>
    <s v="Open"/>
  </r>
  <r>
    <s v="NYSE"/>
    <x v="2"/>
    <x v="221"/>
    <n v="12.4"/>
    <x v="138"/>
    <n v="11.71"/>
    <n v="11.85"/>
    <n v="61700"/>
    <s v="Closed"/>
  </r>
  <r>
    <s v="NYSE"/>
    <x v="2"/>
    <x v="220"/>
    <n v="12.3"/>
    <x v="693"/>
    <n v="11.88"/>
    <n v="12.35"/>
    <n v="77400"/>
    <s v="Closed"/>
  </r>
  <r>
    <s v="NYSE"/>
    <x v="2"/>
    <x v="219"/>
    <n v="12.05"/>
    <x v="701"/>
    <n v="11.8"/>
    <n v="12.25"/>
    <n v="172400"/>
    <s v="Closed"/>
  </r>
  <r>
    <s v="NYSE"/>
    <x v="2"/>
    <x v="218"/>
    <n v="12.1"/>
    <x v="701"/>
    <n v="12.05"/>
    <n v="12.05"/>
    <n v="40300"/>
    <s v="Open"/>
  </r>
  <r>
    <s v="NYSE"/>
    <x v="2"/>
    <x v="217"/>
    <n v="12.3"/>
    <x v="700"/>
    <n v="11.9"/>
    <n v="12"/>
    <n v="110200"/>
    <s v="Closed"/>
  </r>
  <r>
    <s v="NYSE"/>
    <x v="2"/>
    <x v="216"/>
    <n v="12.24"/>
    <x v="1226"/>
    <n v="12.22"/>
    <n v="12.4"/>
    <n v="93800"/>
    <s v="Open"/>
  </r>
  <r>
    <s v="NYSE"/>
    <x v="2"/>
    <x v="215"/>
    <n v="12.49"/>
    <x v="140"/>
    <n v="12.16"/>
    <n v="12.24"/>
    <n v="64800"/>
    <s v="Closed"/>
  </r>
  <r>
    <s v="NYSE"/>
    <x v="2"/>
    <x v="214"/>
    <n v="12.8"/>
    <x v="764"/>
    <n v="12.45"/>
    <n v="12.51"/>
    <n v="73000"/>
    <s v="Closed"/>
  </r>
  <r>
    <s v="NYSE"/>
    <x v="2"/>
    <x v="213"/>
    <n v="12.4"/>
    <x v="724"/>
    <n v="12.4"/>
    <n v="12.89"/>
    <n v="57100"/>
    <s v="Open"/>
  </r>
  <r>
    <s v="NYSE"/>
    <x v="2"/>
    <x v="212"/>
    <n v="12.9"/>
    <x v="758"/>
    <n v="12.55"/>
    <n v="12.65"/>
    <n v="112500"/>
    <s v="Closed"/>
  </r>
  <r>
    <s v="NYSE"/>
    <x v="2"/>
    <x v="211"/>
    <n v="11.75"/>
    <x v="1241"/>
    <n v="11.75"/>
    <n v="13"/>
    <n v="58400"/>
    <s v="Open"/>
  </r>
  <r>
    <s v="NYSE"/>
    <x v="2"/>
    <x v="210"/>
    <n v="13.16"/>
    <x v="718"/>
    <n v="11.9"/>
    <n v="11.95"/>
    <n v="56900"/>
    <s v="Closed"/>
  </r>
  <r>
    <s v="NYSE"/>
    <x v="2"/>
    <x v="209"/>
    <n v="13.4"/>
    <x v="12"/>
    <n v="13.05"/>
    <n v="13.11"/>
    <n v="95600"/>
    <s v="Closed"/>
  </r>
  <r>
    <s v="NYSE"/>
    <x v="2"/>
    <x v="208"/>
    <n v="14.15"/>
    <x v="591"/>
    <n v="13.39"/>
    <n v="13.5"/>
    <n v="167900"/>
    <s v="Closed"/>
  </r>
  <r>
    <s v="NYSE"/>
    <x v="2"/>
    <x v="207"/>
    <n v="13.4"/>
    <x v="16"/>
    <n v="13.08"/>
    <n v="13.67"/>
    <n v="82500"/>
    <s v="Closed"/>
  </r>
  <r>
    <s v="NYSE"/>
    <x v="2"/>
    <x v="206"/>
    <n v="12.16"/>
    <x v="714"/>
    <n v="12.06"/>
    <n v="13.6"/>
    <n v="56600"/>
    <s v="Open"/>
  </r>
  <r>
    <s v="NYSE"/>
    <x v="2"/>
    <x v="205"/>
    <n v="12.05"/>
    <x v="1237"/>
    <n v="11.7"/>
    <n v="12.26"/>
    <n v="105600"/>
    <s v="Closed"/>
  </r>
  <r>
    <s v="NYSE"/>
    <x v="2"/>
    <x v="204"/>
    <n v="13.12"/>
    <x v="1242"/>
    <n v="11.95"/>
    <n v="12.15"/>
    <n v="77000"/>
    <s v="Closed"/>
  </r>
  <r>
    <s v="NYSE"/>
    <x v="2"/>
    <x v="203"/>
    <n v="13.5"/>
    <x v="1222"/>
    <n v="12.9"/>
    <n v="13.12"/>
    <n v="75700"/>
    <s v="Closed"/>
  </r>
  <r>
    <s v="NYSE"/>
    <x v="2"/>
    <x v="202"/>
    <n v="13.45"/>
    <x v="1243"/>
    <n v="13.3"/>
    <n v="13.5"/>
    <n v="59400"/>
    <s v="Open"/>
  </r>
  <r>
    <s v="NYSE"/>
    <x v="2"/>
    <x v="201"/>
    <n v="13.5"/>
    <x v="715"/>
    <n v="13.2"/>
    <n v="13.53"/>
    <n v="81000"/>
    <s v="Closed"/>
  </r>
  <r>
    <s v="NYSE"/>
    <x v="2"/>
    <x v="200"/>
    <n v="15.3"/>
    <x v="580"/>
    <n v="13.55"/>
    <n v="13.6"/>
    <n v="56500"/>
    <s v="Closed"/>
  </r>
  <r>
    <s v="NYSE"/>
    <x v="2"/>
    <x v="199"/>
    <n v="15.25"/>
    <x v="646"/>
    <n v="15.15"/>
    <n v="15.35"/>
    <n v="102300"/>
    <s v="Open"/>
  </r>
  <r>
    <s v="NYSE"/>
    <x v="2"/>
    <x v="198"/>
    <n v="15.25"/>
    <x v="581"/>
    <n v="15"/>
    <n v="15.05"/>
    <n v="127300"/>
    <s v="Closed"/>
  </r>
  <r>
    <s v="NYSE"/>
    <x v="2"/>
    <x v="197"/>
    <n v="15.05"/>
    <x v="733"/>
    <n v="15.02"/>
    <n v="15.29"/>
    <n v="143300"/>
    <s v="Open"/>
  </r>
  <r>
    <s v="NYSE"/>
    <x v="2"/>
    <x v="196"/>
    <n v="15.4"/>
    <x v="629"/>
    <n v="15"/>
    <n v="15.2"/>
    <n v="19900"/>
    <s v="Closed"/>
  </r>
  <r>
    <s v="NYSE"/>
    <x v="2"/>
    <x v="195"/>
    <n v="15.2"/>
    <x v="646"/>
    <n v="15.2"/>
    <n v="15.28"/>
    <n v="38000"/>
    <s v="Open"/>
  </r>
  <r>
    <s v="NYSE"/>
    <x v="2"/>
    <x v="194"/>
    <n v="14.45"/>
    <x v="49"/>
    <n v="14.43"/>
    <n v="15.3"/>
    <n v="28600"/>
    <s v="Open"/>
  </r>
  <r>
    <s v="NYSE"/>
    <x v="2"/>
    <x v="193"/>
    <n v="14.58"/>
    <x v="1244"/>
    <n v="14.29"/>
    <n v="14.39"/>
    <n v="50000"/>
    <s v="Closed"/>
  </r>
  <r>
    <s v="NYSE"/>
    <x v="2"/>
    <x v="192"/>
    <n v="14.96"/>
    <x v="649"/>
    <n v="14.45"/>
    <n v="14.48"/>
    <n v="10000"/>
    <s v="Closed"/>
  </r>
  <r>
    <s v="NYSE"/>
    <x v="2"/>
    <x v="191"/>
    <n v="14.73"/>
    <x v="579"/>
    <n v="14.72"/>
    <n v="14.86"/>
    <n v="78500"/>
    <s v="Open"/>
  </r>
  <r>
    <s v="NYSE"/>
    <x v="2"/>
    <x v="190"/>
    <n v="14"/>
    <x v="0"/>
    <n v="13.8"/>
    <n v="14.83"/>
    <n v="40800"/>
    <s v="Closed"/>
  </r>
  <r>
    <s v="NYSE"/>
    <x v="2"/>
    <x v="189"/>
    <n v="13.7"/>
    <x v="1245"/>
    <n v="13.5"/>
    <n v="13.93"/>
    <n v="82100"/>
    <s v="Closed"/>
  </r>
  <r>
    <s v="NYSE"/>
    <x v="2"/>
    <x v="188"/>
    <n v="14.88"/>
    <x v="39"/>
    <n v="13.7"/>
    <n v="13.73"/>
    <n v="37000"/>
    <s v="Closed"/>
  </r>
  <r>
    <s v="NYSE"/>
    <x v="2"/>
    <x v="187"/>
    <n v="13.65"/>
    <x v="573"/>
    <n v="13.3"/>
    <n v="14.91"/>
    <n v="52300"/>
    <s v="Closed"/>
  </r>
  <r>
    <s v="NYSE"/>
    <x v="2"/>
    <x v="186"/>
    <n v="14"/>
    <x v="5"/>
    <n v="13.7"/>
    <n v="13.7"/>
    <n v="50900"/>
    <s v="Closed"/>
  </r>
  <r>
    <s v="NYSE"/>
    <x v="2"/>
    <x v="185"/>
    <n v="13.6"/>
    <x v="561"/>
    <n v="13.6"/>
    <n v="14"/>
    <n v="39900"/>
    <s v="Open"/>
  </r>
  <r>
    <s v="NYSE"/>
    <x v="2"/>
    <x v="184"/>
    <n v="14"/>
    <x v="15"/>
    <n v="13.55"/>
    <n v="13.7"/>
    <n v="47000"/>
    <s v="Closed"/>
  </r>
  <r>
    <s v="NYSE"/>
    <x v="2"/>
    <x v="183"/>
    <n v="14.65"/>
    <x v="26"/>
    <n v="13.44"/>
    <n v="13.95"/>
    <n v="78600"/>
    <s v="Closed"/>
  </r>
  <r>
    <s v="NYSE"/>
    <x v="2"/>
    <x v="182"/>
    <n v="15.55"/>
    <x v="644"/>
    <n v="14.6"/>
    <n v="14.75"/>
    <n v="45600"/>
    <s v="Closed"/>
  </r>
  <r>
    <s v="NYSE"/>
    <x v="2"/>
    <x v="181"/>
    <n v="14.85"/>
    <x v="644"/>
    <n v="14.67"/>
    <n v="15.55"/>
    <n v="55300"/>
    <s v="Closed"/>
  </r>
  <r>
    <s v="NYSE"/>
    <x v="2"/>
    <x v="180"/>
    <n v="14.9"/>
    <x v="1246"/>
    <n v="14.35"/>
    <n v="14.95"/>
    <n v="49800"/>
    <s v="Closed"/>
  </r>
  <r>
    <s v="NYSE"/>
    <x v="2"/>
    <x v="179"/>
    <n v="15.21"/>
    <x v="635"/>
    <n v="14.9"/>
    <n v="15"/>
    <n v="22700"/>
    <s v="Closed"/>
  </r>
  <r>
    <s v="NYSE"/>
    <x v="2"/>
    <x v="178"/>
    <n v="14.85"/>
    <x v="579"/>
    <n v="14.44"/>
    <n v="15.28"/>
    <n v="35500"/>
    <s v="Closed"/>
  </r>
  <r>
    <s v="NYSE"/>
    <x v="2"/>
    <x v="177"/>
    <n v="15.28"/>
    <x v="579"/>
    <n v="14.7"/>
    <n v="14.87"/>
    <n v="40400"/>
    <s v="Closed"/>
  </r>
  <r>
    <s v="NYSE"/>
    <x v="2"/>
    <x v="176"/>
    <n v="15.06"/>
    <x v="644"/>
    <n v="15.06"/>
    <n v="15.28"/>
    <n v="36800"/>
    <s v="Open"/>
  </r>
  <r>
    <s v="NYSE"/>
    <x v="2"/>
    <x v="175"/>
    <n v="14.55"/>
    <x v="49"/>
    <n v="14.55"/>
    <n v="15.16"/>
    <n v="67400"/>
    <s v="Open"/>
  </r>
  <r>
    <s v="NYSE"/>
    <x v="2"/>
    <x v="174"/>
    <n v="15.49"/>
    <x v="58"/>
    <n v="14.61"/>
    <n v="14.65"/>
    <n v="51000"/>
    <s v="Closed"/>
  </r>
  <r>
    <s v="NYSE"/>
    <x v="2"/>
    <x v="173"/>
    <n v="13.58"/>
    <x v="733"/>
    <n v="13.55"/>
    <n v="15.49"/>
    <n v="66700"/>
    <s v="Open"/>
  </r>
  <r>
    <s v="NYSE"/>
    <x v="2"/>
    <x v="172"/>
    <n v="14.15"/>
    <x v="653"/>
    <n v="13.5"/>
    <n v="13.57"/>
    <n v="55100"/>
    <s v="Closed"/>
  </r>
  <r>
    <s v="NYSE"/>
    <x v="2"/>
    <x v="171"/>
    <n v="14.45"/>
    <x v="765"/>
    <n v="13.74"/>
    <n v="14.25"/>
    <n v="22700"/>
    <s v="Closed"/>
  </r>
  <r>
    <s v="NYSE"/>
    <x v="2"/>
    <x v="170"/>
    <n v="14.16"/>
    <x v="1221"/>
    <n v="14.16"/>
    <n v="14.55"/>
    <n v="20300"/>
    <s v="Open"/>
  </r>
  <r>
    <s v="NYSE"/>
    <x v="2"/>
    <x v="169"/>
    <n v="13.5"/>
    <x v="31"/>
    <n v="13.15"/>
    <n v="14.15"/>
    <n v="57400"/>
    <s v="Closed"/>
  </r>
  <r>
    <s v="NYSE"/>
    <x v="2"/>
    <x v="168"/>
    <n v="13.75"/>
    <x v="13"/>
    <n v="13.6"/>
    <n v="13.6"/>
    <n v="70200"/>
    <s v="Open"/>
  </r>
  <r>
    <s v="NYSE"/>
    <x v="2"/>
    <x v="167"/>
    <n v="13.3"/>
    <x v="13"/>
    <n v="13.25"/>
    <n v="13.65"/>
    <n v="39500"/>
    <s v="Open"/>
  </r>
  <r>
    <s v="NYSE"/>
    <x v="2"/>
    <x v="166"/>
    <n v="13.9"/>
    <x v="730"/>
    <n v="12.95"/>
    <n v="13.2"/>
    <n v="30000"/>
    <s v="Closed"/>
  </r>
  <r>
    <s v="NYSE"/>
    <x v="2"/>
    <x v="165"/>
    <n v="14.45"/>
    <x v="655"/>
    <n v="13.89"/>
    <n v="13.95"/>
    <n v="46000"/>
    <s v="Closed"/>
  </r>
  <r>
    <s v="NYSE"/>
    <x v="2"/>
    <x v="164"/>
    <n v="13.14"/>
    <x v="3"/>
    <n v="13.14"/>
    <n v="14.45"/>
    <n v="34600"/>
    <s v="Open"/>
  </r>
  <r>
    <s v="NYSE"/>
    <x v="2"/>
    <x v="163"/>
    <n v="14.78"/>
    <x v="560"/>
    <n v="12.92"/>
    <n v="13.15"/>
    <n v="46300"/>
    <s v="Closed"/>
  </r>
  <r>
    <s v="NYSE"/>
    <x v="2"/>
    <x v="162"/>
    <n v="15.1"/>
    <x v="644"/>
    <n v="14.4"/>
    <n v="14.88"/>
    <n v="51800"/>
    <s v="Closed"/>
  </r>
  <r>
    <s v="NYSE"/>
    <x v="2"/>
    <x v="161"/>
    <n v="13.27"/>
    <x v="580"/>
    <n v="13.27"/>
    <n v="15.3"/>
    <n v="47200"/>
    <s v="Open"/>
  </r>
  <r>
    <s v="NYSE"/>
    <x v="2"/>
    <x v="160"/>
    <n v="14.3"/>
    <x v="561"/>
    <n v="13"/>
    <n v="13.17"/>
    <n v="56600"/>
    <s v="Closed"/>
  </r>
  <r>
    <s v="NYSE"/>
    <x v="2"/>
    <x v="159"/>
    <n v="13.76"/>
    <x v="655"/>
    <n v="13.45"/>
    <n v="14.3"/>
    <n v="103300"/>
    <s v="Closed"/>
  </r>
  <r>
    <s v="NYSE"/>
    <x v="2"/>
    <x v="158"/>
    <n v="11.6"/>
    <x v="667"/>
    <n v="11.35"/>
    <n v="13.79"/>
    <n v="124500"/>
    <s v="Closed"/>
  </r>
  <r>
    <s v="NYSE"/>
    <x v="2"/>
    <x v="157"/>
    <n v="13.7"/>
    <x v="128"/>
    <n v="11.82"/>
    <n v="11.95"/>
    <n v="85000"/>
    <s v="Closed"/>
  </r>
  <r>
    <s v="NYSE"/>
    <x v="2"/>
    <x v="156"/>
    <n v="13.7"/>
    <x v="1247"/>
    <n v="13.51"/>
    <n v="13.8"/>
    <n v="48300"/>
    <s v="Closed"/>
  </r>
  <r>
    <s v="NYSE"/>
    <x v="2"/>
    <x v="155"/>
    <n v="14.25"/>
    <x v="568"/>
    <n v="13.8"/>
    <n v="13.8"/>
    <n v="67200"/>
    <s v="Closed"/>
  </r>
  <r>
    <s v="NYSE"/>
    <x v="2"/>
    <x v="154"/>
    <n v="14.94"/>
    <x v="119"/>
    <n v="14.1"/>
    <n v="14.25"/>
    <n v="50200"/>
    <s v="Closed"/>
  </r>
  <r>
    <s v="NYSE"/>
    <x v="2"/>
    <x v="153"/>
    <n v="14.58"/>
    <x v="600"/>
    <n v="14.25"/>
    <n v="15.04"/>
    <n v="44900"/>
    <s v="Closed"/>
  </r>
  <r>
    <s v="NYSE"/>
    <x v="2"/>
    <x v="152"/>
    <n v="14.94"/>
    <x v="570"/>
    <n v="14.4"/>
    <n v="14.68"/>
    <n v="42300"/>
    <s v="Closed"/>
  </r>
  <r>
    <s v="NYSE"/>
    <x v="2"/>
    <x v="151"/>
    <n v="14.39"/>
    <x v="593"/>
    <n v="13.9"/>
    <n v="14.97"/>
    <n v="71100"/>
    <s v="Closed"/>
  </r>
  <r>
    <s v="NYSE"/>
    <x v="2"/>
    <x v="150"/>
    <n v="15.05"/>
    <x v="636"/>
    <n v="14.6"/>
    <n v="14.64"/>
    <n v="75600"/>
    <s v="Closed"/>
  </r>
  <r>
    <s v="NYSE"/>
    <x v="2"/>
    <x v="149"/>
    <n v="16.43"/>
    <x v="1248"/>
    <n v="14.86"/>
    <n v="15.12"/>
    <n v="44500"/>
    <s v="Closed"/>
  </r>
  <r>
    <s v="NYSE"/>
    <x v="2"/>
    <x v="148"/>
    <n v="17.100000000000001"/>
    <x v="1249"/>
    <n v="16.45"/>
    <n v="16.45"/>
    <n v="39700"/>
    <s v="Closed"/>
  </r>
  <r>
    <s v="NYSE"/>
    <x v="2"/>
    <x v="147"/>
    <n v="17"/>
    <x v="89"/>
    <n v="16.95"/>
    <n v="17.100000000000001"/>
    <n v="32600"/>
    <s v="Open"/>
  </r>
  <r>
    <s v="NYSE"/>
    <x v="2"/>
    <x v="146"/>
    <n v="18.2"/>
    <x v="1250"/>
    <n v="16.95"/>
    <n v="17.149999999999999"/>
    <n v="124900"/>
    <s v="Closed"/>
  </r>
  <r>
    <s v="NYSE"/>
    <x v="2"/>
    <x v="145"/>
    <n v="17.54"/>
    <x v="1186"/>
    <n v="17.48"/>
    <n v="18.3"/>
    <n v="41800"/>
    <s v="Open"/>
  </r>
  <r>
    <s v="NYSE"/>
    <x v="2"/>
    <x v="144"/>
    <n v="17.75"/>
    <x v="72"/>
    <n v="16.55"/>
    <n v="17.29"/>
    <n v="135500"/>
    <s v="Closed"/>
  </r>
  <r>
    <s v="NYSE"/>
    <x v="2"/>
    <x v="143"/>
    <n v="17.850000000000001"/>
    <x v="1251"/>
    <n v="17.440000000000001"/>
    <n v="17.89"/>
    <n v="115200"/>
    <s v="Closed"/>
  </r>
  <r>
    <s v="NYSE"/>
    <x v="2"/>
    <x v="142"/>
    <n v="18"/>
    <x v="101"/>
    <n v="17.75"/>
    <n v="17.95"/>
    <n v="194500"/>
    <s v="Closed"/>
  </r>
  <r>
    <s v="NYSE"/>
    <x v="2"/>
    <x v="141"/>
    <n v="17.350000000000001"/>
    <x v="1250"/>
    <n v="17.350000000000001"/>
    <n v="18.2"/>
    <n v="217300"/>
    <s v="Open"/>
  </r>
  <r>
    <s v="NYSE"/>
    <x v="2"/>
    <x v="140"/>
    <n v="16"/>
    <x v="1216"/>
    <n v="15.82"/>
    <n v="17.45"/>
    <n v="112700"/>
    <s v="Closed"/>
  </r>
  <r>
    <s v="NYSE"/>
    <x v="2"/>
    <x v="139"/>
    <n v="15.85"/>
    <x v="737"/>
    <n v="15.48"/>
    <n v="16.170000000000002"/>
    <n v="160600"/>
    <s v="Closed"/>
  </r>
  <r>
    <s v="NYSE"/>
    <x v="2"/>
    <x v="138"/>
    <n v="16.989999999999998"/>
    <x v="1252"/>
    <n v="15.75"/>
    <n v="16.079999999999998"/>
    <n v="63500"/>
    <s v="Closed"/>
  </r>
  <r>
    <s v="NYSE"/>
    <x v="2"/>
    <x v="137"/>
    <n v="16.600000000000001"/>
    <x v="1253"/>
    <n v="16.5"/>
    <n v="17.05"/>
    <n v="80100"/>
    <s v="Open"/>
  </r>
  <r>
    <s v="NYSE"/>
    <x v="2"/>
    <x v="136"/>
    <n v="16.25"/>
    <x v="615"/>
    <n v="15.93"/>
    <n v="16.75"/>
    <n v="115700"/>
    <s v="Closed"/>
  </r>
  <r>
    <s v="NYSE"/>
    <x v="2"/>
    <x v="135"/>
    <n v="14.79"/>
    <x v="774"/>
    <n v="14.75"/>
    <n v="15.8"/>
    <n v="86800"/>
    <s v="Open"/>
  </r>
  <r>
    <s v="NYSE"/>
    <x v="2"/>
    <x v="134"/>
    <n v="14.53"/>
    <x v="648"/>
    <n v="14.42"/>
    <n v="14.69"/>
    <n v="267900"/>
    <s v="Open"/>
  </r>
  <r>
    <s v="NYSE"/>
    <x v="2"/>
    <x v="133"/>
    <n v="14.8"/>
    <x v="570"/>
    <n v="14.5"/>
    <n v="14.6"/>
    <n v="25300"/>
    <s v="Closed"/>
  </r>
  <r>
    <s v="NYSE"/>
    <x v="2"/>
    <x v="132"/>
    <n v="15.05"/>
    <x v="57"/>
    <n v="14.99"/>
    <n v="15"/>
    <n v="63400"/>
    <s v="Open"/>
  </r>
  <r>
    <s v="NYSE"/>
    <x v="2"/>
    <x v="131"/>
    <n v="15.15"/>
    <x v="583"/>
    <n v="14.5"/>
    <n v="14.95"/>
    <n v="83500"/>
    <s v="Closed"/>
  </r>
  <r>
    <s v="NYSE"/>
    <x v="2"/>
    <x v="130"/>
    <n v="15.27"/>
    <x v="595"/>
    <n v="15.01"/>
    <n v="15.25"/>
    <n v="156300"/>
    <s v="Closed"/>
  </r>
  <r>
    <s v="NYSE"/>
    <x v="2"/>
    <x v="129"/>
    <n v="15.27"/>
    <x v="733"/>
    <n v="14.8"/>
    <n v="15.35"/>
    <n v="63600"/>
    <s v="Closed"/>
  </r>
  <r>
    <s v="NYSE"/>
    <x v="2"/>
    <x v="128"/>
    <n v="15.35"/>
    <x v="1254"/>
    <n v="15.25"/>
    <n v="15.27"/>
    <n v="49800"/>
    <s v="Open"/>
  </r>
  <r>
    <s v="NYSE"/>
    <x v="2"/>
    <x v="127"/>
    <n v="16.350000000000001"/>
    <x v="626"/>
    <n v="15.25"/>
    <n v="15.45"/>
    <n v="62900"/>
    <s v="Closed"/>
  </r>
  <r>
    <s v="NYSE"/>
    <x v="2"/>
    <x v="126"/>
    <n v="15.7"/>
    <x v="1255"/>
    <n v="15.01"/>
    <n v="16.600000000000001"/>
    <n v="58000"/>
    <s v="Closed"/>
  </r>
  <r>
    <s v="NYSE"/>
    <x v="2"/>
    <x v="125"/>
    <n v="16.100000000000001"/>
    <x v="627"/>
    <n v="15.65"/>
    <n v="15.8"/>
    <n v="65600"/>
    <s v="Closed"/>
  </r>
  <r>
    <s v="NYSE"/>
    <x v="2"/>
    <x v="124"/>
    <n v="16.55"/>
    <x v="1256"/>
    <n v="16"/>
    <n v="16.100000000000001"/>
    <n v="56700"/>
    <s v="Closed"/>
  </r>
  <r>
    <s v="NYSE"/>
    <x v="2"/>
    <x v="123"/>
    <n v="16.18"/>
    <x v="1257"/>
    <n v="16"/>
    <n v="16.68"/>
    <n v="51900"/>
    <s v="Closed"/>
  </r>
  <r>
    <s v="NYSE"/>
    <x v="2"/>
    <x v="122"/>
    <n v="16.8"/>
    <x v="1258"/>
    <n v="15.75"/>
    <n v="16.43"/>
    <n v="79700"/>
    <s v="Closed"/>
  </r>
  <r>
    <s v="NYSE"/>
    <x v="2"/>
    <x v="121"/>
    <n v="16.88"/>
    <x v="1253"/>
    <n v="16.71"/>
    <n v="16.899999999999999"/>
    <n v="44600"/>
    <s v="Closed"/>
  </r>
  <r>
    <s v="NYSE"/>
    <x v="2"/>
    <x v="120"/>
    <n v="16.5"/>
    <x v="1249"/>
    <n v="16.5"/>
    <n v="16.88"/>
    <n v="30100"/>
    <s v="Open"/>
  </r>
  <r>
    <s v="NYSE"/>
    <x v="2"/>
    <x v="119"/>
    <n v="16.93"/>
    <x v="79"/>
    <n v="15.3"/>
    <n v="16.440000000000001"/>
    <n v="118500"/>
    <s v="Closed"/>
  </r>
  <r>
    <s v="NYSE"/>
    <x v="2"/>
    <x v="118"/>
    <n v="16.95"/>
    <x v="1211"/>
    <n v="16.5"/>
    <n v="16.93"/>
    <n v="35700"/>
    <s v="Closed"/>
  </r>
  <r>
    <s v="NYSE"/>
    <x v="2"/>
    <x v="117"/>
    <n v="17.55"/>
    <x v="116"/>
    <n v="16.850000000000001"/>
    <n v="17"/>
    <n v="64200"/>
    <s v="Closed"/>
  </r>
  <r>
    <s v="NYSE"/>
    <x v="2"/>
    <x v="116"/>
    <n v="16.7"/>
    <x v="621"/>
    <n v="16.350000000000001"/>
    <n v="17.71"/>
    <n v="43500"/>
    <s v="Closed"/>
  </r>
  <r>
    <s v="NYSE"/>
    <x v="2"/>
    <x v="115"/>
    <n v="16.86"/>
    <x v="1211"/>
    <n v="16.399999999999999"/>
    <n v="16.78"/>
    <n v="48600"/>
    <s v="Closed"/>
  </r>
  <r>
    <s v="NYSE"/>
    <x v="2"/>
    <x v="114"/>
    <n v="16.61"/>
    <x v="1259"/>
    <n v="16.47"/>
    <n v="16.96"/>
    <n v="75600"/>
    <s v="Open"/>
  </r>
  <r>
    <s v="NYSE"/>
    <x v="2"/>
    <x v="113"/>
    <n v="16.8"/>
    <x v="78"/>
    <n v="16.55"/>
    <n v="16.71"/>
    <n v="79300"/>
    <s v="Closed"/>
  </r>
  <r>
    <s v="NYSE"/>
    <x v="2"/>
    <x v="112"/>
    <n v="16.95"/>
    <x v="86"/>
    <n v="16.71"/>
    <n v="16.899999999999999"/>
    <n v="39800"/>
    <s v="Closed"/>
  </r>
  <r>
    <s v="NYSE"/>
    <x v="2"/>
    <x v="111"/>
    <n v="17.3"/>
    <x v="116"/>
    <n v="16.670000000000002"/>
    <n v="16.850000000000001"/>
    <n v="78500"/>
    <s v="Closed"/>
  </r>
  <r>
    <s v="NYSE"/>
    <x v="2"/>
    <x v="110"/>
    <n v="17.45"/>
    <x v="1260"/>
    <n v="17.3"/>
    <n v="17.399999999999999"/>
    <n v="77900"/>
    <s v="Open"/>
  </r>
  <r>
    <s v="NYSE"/>
    <x v="2"/>
    <x v="109"/>
    <n v="16.41"/>
    <x v="1261"/>
    <n v="16.2"/>
    <n v="17.45"/>
    <n v="121400"/>
    <s v="Closed"/>
  </r>
  <r>
    <s v="NYSE"/>
    <x v="2"/>
    <x v="108"/>
    <n v="15.7"/>
    <x v="1262"/>
    <n v="15.55"/>
    <n v="16.41"/>
    <n v="150000"/>
    <s v="Open"/>
  </r>
  <r>
    <s v="NYSE"/>
    <x v="2"/>
    <x v="107"/>
    <n v="16.149999999999999"/>
    <x v="1263"/>
    <n v="15.5"/>
    <n v="15.83"/>
    <n v="97100"/>
    <s v="Closed"/>
  </r>
  <r>
    <s v="NYSE"/>
    <x v="2"/>
    <x v="106"/>
    <n v="16.93"/>
    <x v="79"/>
    <n v="16.04"/>
    <n v="16.14"/>
    <n v="105500"/>
    <s v="Closed"/>
  </r>
  <r>
    <s v="NYSE"/>
    <x v="2"/>
    <x v="105"/>
    <n v="17"/>
    <x v="86"/>
    <n v="16.329999999999998"/>
    <n v="17.03"/>
    <n v="96300"/>
    <s v="Closed"/>
  </r>
  <r>
    <s v="NYSE"/>
    <x v="2"/>
    <x v="104"/>
    <n v="17.899999999999999"/>
    <x v="89"/>
    <n v="16.920000000000002"/>
    <n v="17"/>
    <n v="167100"/>
    <s v="Closed"/>
  </r>
  <r>
    <s v="NYSE"/>
    <x v="2"/>
    <x v="103"/>
    <n v="18.25"/>
    <x v="1174"/>
    <n v="17.7"/>
    <n v="18"/>
    <n v="90400"/>
    <s v="Closed"/>
  </r>
  <r>
    <s v="NYSE"/>
    <x v="2"/>
    <x v="102"/>
    <n v="18.47"/>
    <x v="1264"/>
    <n v="18.149999999999999"/>
    <n v="18.28"/>
    <n v="124900"/>
    <s v="Closed"/>
  </r>
  <r>
    <s v="NYSE"/>
    <x v="2"/>
    <x v="101"/>
    <n v="18.5"/>
    <x v="1173"/>
    <n v="18.3"/>
    <n v="18.46"/>
    <n v="90200"/>
    <s v="Closed"/>
  </r>
  <r>
    <s v="NYSE"/>
    <x v="2"/>
    <x v="100"/>
    <n v="18.600000000000001"/>
    <x v="1205"/>
    <n v="17.8"/>
    <n v="18.48"/>
    <n v="107700"/>
    <s v="Closed"/>
  </r>
  <r>
    <s v="NYSE"/>
    <x v="2"/>
    <x v="99"/>
    <n v="18.8"/>
    <x v="1185"/>
    <n v="18.45"/>
    <n v="18.55"/>
    <n v="289700"/>
    <s v="Closed"/>
  </r>
  <r>
    <s v="NYSE"/>
    <x v="2"/>
    <x v="98"/>
    <n v="19.13"/>
    <x v="1265"/>
    <n v="18.75"/>
    <n v="18.8"/>
    <n v="260800"/>
    <s v="Closed"/>
  </r>
  <r>
    <s v="NYSE"/>
    <x v="2"/>
    <x v="97"/>
    <n v="19.399999999999999"/>
    <x v="1266"/>
    <n v="19.11"/>
    <n v="19.13"/>
    <n v="93800"/>
    <s v="Closed"/>
  </r>
  <r>
    <s v="NYSE"/>
    <x v="2"/>
    <x v="96"/>
    <n v="18.899999999999999"/>
    <x v="1266"/>
    <n v="18.899999999999999"/>
    <n v="19.399999999999999"/>
    <n v="104300"/>
    <s v="Open"/>
  </r>
  <r>
    <s v="NYSE"/>
    <x v="2"/>
    <x v="95"/>
    <n v="18.96"/>
    <x v="1192"/>
    <n v="18.8"/>
    <n v="18.93"/>
    <n v="71200"/>
    <s v="Closed"/>
  </r>
  <r>
    <s v="NYSE"/>
    <x v="2"/>
    <x v="94"/>
    <n v="18.3"/>
    <x v="1267"/>
    <n v="18.3"/>
    <n v="18.96"/>
    <n v="112400"/>
    <s v="Open"/>
  </r>
  <r>
    <s v="NYSE"/>
    <x v="2"/>
    <x v="93"/>
    <n v="18.059999999999999"/>
    <x v="1190"/>
    <n v="18"/>
    <n v="18.399999999999999"/>
    <n v="45900"/>
    <s v="Open"/>
  </r>
  <r>
    <s v="NYSE"/>
    <x v="2"/>
    <x v="92"/>
    <n v="18.3"/>
    <x v="1190"/>
    <n v="18"/>
    <n v="18.04"/>
    <n v="129000"/>
    <s v="Closed"/>
  </r>
  <r>
    <s v="NYSE"/>
    <x v="2"/>
    <x v="91"/>
    <n v="18.55"/>
    <x v="1268"/>
    <n v="18.29"/>
    <n v="18.29"/>
    <n v="142500"/>
    <s v="Closed"/>
  </r>
  <r>
    <s v="NYSE"/>
    <x v="2"/>
    <x v="90"/>
    <n v="18.899999999999999"/>
    <x v="1185"/>
    <n v="18.63"/>
    <n v="18.649999999999999"/>
    <n v="58400"/>
    <s v="Closed"/>
  </r>
  <r>
    <s v="NYSE"/>
    <x v="2"/>
    <x v="89"/>
    <n v="18.45"/>
    <x v="107"/>
    <n v="18.45"/>
    <n v="18.899999999999999"/>
    <n v="83500"/>
    <s v="Open"/>
  </r>
  <r>
    <s v="NYSE"/>
    <x v="2"/>
    <x v="88"/>
    <n v="17.75"/>
    <x v="90"/>
    <n v="17.649999999999999"/>
    <n v="18.03"/>
    <n v="122900"/>
    <s v="Open"/>
  </r>
  <r>
    <s v="NYSE"/>
    <x v="2"/>
    <x v="87"/>
    <n v="17.37"/>
    <x v="89"/>
    <n v="17.37"/>
    <n v="17.899999999999999"/>
    <n v="131000"/>
    <s v="Open"/>
  </r>
  <r>
    <s v="NYSE"/>
    <x v="2"/>
    <x v="86"/>
    <n v="17.71"/>
    <x v="1203"/>
    <n v="17.41"/>
    <n v="17.47"/>
    <n v="59700"/>
    <s v="Closed"/>
  </r>
  <r>
    <s v="NYSE"/>
    <x v="2"/>
    <x v="85"/>
    <n v="17.600000000000001"/>
    <x v="1269"/>
    <n v="17.399999999999999"/>
    <n v="17.86"/>
    <n v="99300"/>
    <s v="Closed"/>
  </r>
  <r>
    <s v="NYSE"/>
    <x v="2"/>
    <x v="84"/>
    <n v="17.600000000000001"/>
    <x v="1199"/>
    <n v="17.149999999999999"/>
    <n v="17.600000000000001"/>
    <n v="116300"/>
    <s v="Closed"/>
  </r>
  <r>
    <s v="NYSE"/>
    <x v="2"/>
    <x v="83"/>
    <n v="17"/>
    <x v="746"/>
    <n v="17"/>
    <n v="17.600000000000001"/>
    <n v="63900"/>
    <s v="Open"/>
  </r>
  <r>
    <s v="NYSE"/>
    <x v="2"/>
    <x v="82"/>
    <n v="17.05"/>
    <x v="1253"/>
    <n v="16.8"/>
    <n v="17.18"/>
    <n v="103300"/>
    <s v="Closed"/>
  </r>
  <r>
    <s v="NYSE"/>
    <x v="2"/>
    <x v="81"/>
    <n v="16.5"/>
    <x v="624"/>
    <n v="16.5"/>
    <n v="17.05"/>
    <n v="89000"/>
    <s v="Open"/>
  </r>
  <r>
    <s v="NYSE"/>
    <x v="2"/>
    <x v="80"/>
    <n v="17"/>
    <x v="1270"/>
    <n v="16.7"/>
    <n v="16.75"/>
    <n v="76800"/>
    <s v="Closed"/>
  </r>
  <r>
    <s v="NYSE"/>
    <x v="2"/>
    <x v="79"/>
    <n v="16.95"/>
    <x v="619"/>
    <n v="16.86"/>
    <n v="17.05"/>
    <n v="102200"/>
    <s v="Open"/>
  </r>
  <r>
    <s v="NYSE"/>
    <x v="2"/>
    <x v="78"/>
    <n v="16.53"/>
    <x v="1271"/>
    <n v="16.149999999999999"/>
    <n v="17"/>
    <n v="167700"/>
    <s v="Closed"/>
  </r>
  <r>
    <s v="NYSE"/>
    <x v="2"/>
    <x v="77"/>
    <n v="16.600000000000001"/>
    <x v="86"/>
    <n v="16.079999999999998"/>
    <n v="16.53"/>
    <n v="146700"/>
    <s v="Closed"/>
  </r>
  <r>
    <s v="NYSE"/>
    <x v="2"/>
    <x v="76"/>
    <n v="15.9"/>
    <x v="1272"/>
    <n v="15.9"/>
    <n v="16.5"/>
    <n v="265200"/>
    <s v="Open"/>
  </r>
  <r>
    <s v="NYSE"/>
    <x v="2"/>
    <x v="75"/>
    <n v="15.31"/>
    <x v="1273"/>
    <n v="15.2"/>
    <n v="15.9"/>
    <n v="99400"/>
    <s v="Open"/>
  </r>
  <r>
    <s v="NYSE"/>
    <x v="2"/>
    <x v="74"/>
    <n v="15.3"/>
    <x v="597"/>
    <n v="15.2"/>
    <n v="15.31"/>
    <n v="129900"/>
    <s v="Open"/>
  </r>
  <r>
    <s v="NYSE"/>
    <x v="2"/>
    <x v="73"/>
    <n v="15.6"/>
    <x v="768"/>
    <n v="15.31"/>
    <n v="15.51"/>
    <n v="69500"/>
    <s v="Closed"/>
  </r>
  <r>
    <s v="NYSE"/>
    <x v="2"/>
    <x v="72"/>
    <n v="15.26"/>
    <x v="1274"/>
    <n v="14.75"/>
    <n v="15.58"/>
    <n v="107200"/>
    <s v="Closed"/>
  </r>
  <r>
    <s v="NYSE"/>
    <x v="2"/>
    <x v="71"/>
    <n v="15.75"/>
    <x v="59"/>
    <n v="15.25"/>
    <n v="15.26"/>
    <n v="48600"/>
    <s v="Closed"/>
  </r>
  <r>
    <s v="NYSE"/>
    <x v="2"/>
    <x v="70"/>
    <n v="15.11"/>
    <x v="59"/>
    <n v="15.03"/>
    <n v="16"/>
    <n v="57400"/>
    <s v="Open"/>
  </r>
  <r>
    <s v="NYSE"/>
    <x v="2"/>
    <x v="69"/>
    <n v="15.25"/>
    <x v="581"/>
    <n v="15.07"/>
    <n v="15.14"/>
    <n v="47400"/>
    <s v="Closed"/>
  </r>
  <r>
    <s v="NYSE"/>
    <x v="2"/>
    <x v="68"/>
    <n v="15.15"/>
    <x v="646"/>
    <n v="15.02"/>
    <n v="15.1"/>
    <n v="109100"/>
    <s v="Open"/>
  </r>
  <r>
    <s v="NYSE"/>
    <x v="2"/>
    <x v="67"/>
    <n v="15.2"/>
    <x v="1275"/>
    <n v="15.15"/>
    <n v="15.5"/>
    <n v="33200"/>
    <s v="Open"/>
  </r>
  <r>
    <s v="NYSE"/>
    <x v="2"/>
    <x v="66"/>
    <n v="15.3"/>
    <x v="580"/>
    <n v="15.1"/>
    <n v="15.23"/>
    <n v="19800"/>
    <s v="Closed"/>
  </r>
  <r>
    <s v="NYSE"/>
    <x v="2"/>
    <x v="65"/>
    <n v="14.81"/>
    <x v="576"/>
    <n v="14.75"/>
    <n v="15.2"/>
    <n v="83300"/>
    <s v="Open"/>
  </r>
  <r>
    <s v="NYSE"/>
    <x v="2"/>
    <x v="64"/>
    <n v="14.1"/>
    <x v="29"/>
    <n v="14"/>
    <n v="14.71"/>
    <n v="210400"/>
    <s v="Open"/>
  </r>
  <r>
    <s v="NYSE"/>
    <x v="2"/>
    <x v="63"/>
    <n v="14.8"/>
    <x v="1276"/>
    <n v="14.35"/>
    <n v="14.5"/>
    <n v="58600"/>
    <s v="Closed"/>
  </r>
  <r>
    <s v="NYSE"/>
    <x v="2"/>
    <x v="62"/>
    <n v="15.29"/>
    <x v="580"/>
    <n v="14.75"/>
    <n v="14.85"/>
    <n v="119300"/>
    <s v="Closed"/>
  </r>
  <r>
    <s v="NYSE"/>
    <x v="2"/>
    <x v="61"/>
    <n v="15.3"/>
    <x v="646"/>
    <n v="15"/>
    <n v="15.35"/>
    <n v="121500"/>
    <s v="Closed"/>
  </r>
  <r>
    <s v="NYSE"/>
    <x v="2"/>
    <x v="60"/>
    <n v="15.5"/>
    <x v="597"/>
    <n v="15.23"/>
    <n v="15.4"/>
    <n v="158400"/>
    <s v="Closed"/>
  </r>
  <r>
    <s v="NYSE"/>
    <x v="2"/>
    <x v="59"/>
    <n v="15.2"/>
    <x v="768"/>
    <n v="15.2"/>
    <n v="15.6"/>
    <n v="320000"/>
    <s v="Open"/>
  </r>
  <r>
    <s v="NYSE"/>
    <x v="2"/>
    <x v="58"/>
    <n v="14.15"/>
    <x v="733"/>
    <n v="14.06"/>
    <n v="15.3"/>
    <n v="188500"/>
    <s v="Open"/>
  </r>
  <r>
    <s v="NYSE"/>
    <x v="2"/>
    <x v="57"/>
    <n v="14.5"/>
    <x v="1277"/>
    <n v="13.9"/>
    <n v="14.2"/>
    <n v="148300"/>
    <s v="Closed"/>
  </r>
  <r>
    <s v="NYSE"/>
    <x v="2"/>
    <x v="56"/>
    <n v="13.9"/>
    <x v="561"/>
    <n v="13.5"/>
    <n v="14.1"/>
    <n v="61000"/>
    <s v="Closed"/>
  </r>
  <r>
    <s v="NYSE"/>
    <x v="2"/>
    <x v="55"/>
    <n v="14.52"/>
    <x v="25"/>
    <n v="13.88"/>
    <n v="13.96"/>
    <n v="54500"/>
    <s v="Closed"/>
  </r>
  <r>
    <s v="NYSE"/>
    <x v="2"/>
    <x v="54"/>
    <n v="14.42"/>
    <x v="557"/>
    <n v="14.25"/>
    <n v="14.52"/>
    <n v="67300"/>
    <s v="Closed"/>
  </r>
  <r>
    <s v="NYSE"/>
    <x v="2"/>
    <x v="53"/>
    <n v="13.65"/>
    <x v="26"/>
    <n v="13.65"/>
    <n v="14.52"/>
    <n v="92600"/>
    <s v="Open"/>
  </r>
  <r>
    <s v="NYSE"/>
    <x v="2"/>
    <x v="52"/>
    <n v="13.55"/>
    <x v="1278"/>
    <n v="13.5"/>
    <n v="13.57"/>
    <n v="74100"/>
    <s v="Open"/>
  </r>
  <r>
    <s v="NYSE"/>
    <x v="2"/>
    <x v="51"/>
    <n v="13.45"/>
    <x v="670"/>
    <n v="13.45"/>
    <n v="13.55"/>
    <n v="101100"/>
    <s v="Open"/>
  </r>
  <r>
    <s v="NYSE"/>
    <x v="2"/>
    <x v="50"/>
    <n v="13.54"/>
    <x v="35"/>
    <n v="13.3"/>
    <n v="13.46"/>
    <n v="242600"/>
    <s v="Closed"/>
  </r>
  <r>
    <s v="NYSE"/>
    <x v="2"/>
    <x v="49"/>
    <n v="13.3"/>
    <x v="1243"/>
    <n v="13.3"/>
    <n v="13.44"/>
    <n v="90300"/>
    <s v="Open"/>
  </r>
  <r>
    <s v="NYSE"/>
    <x v="2"/>
    <x v="48"/>
    <n v="13.3"/>
    <x v="721"/>
    <n v="13.25"/>
    <n v="13.35"/>
    <n v="173400"/>
    <s v="Open"/>
  </r>
  <r>
    <s v="NYSE"/>
    <x v="2"/>
    <x v="47"/>
    <n v="13.26"/>
    <x v="724"/>
    <n v="13.25"/>
    <n v="13.3"/>
    <n v="65400"/>
    <s v="Open"/>
  </r>
  <r>
    <s v="NYSE"/>
    <x v="2"/>
    <x v="46"/>
    <n v="13.2"/>
    <x v="724"/>
    <n v="13.15"/>
    <n v="13.27"/>
    <n v="138700"/>
    <s v="Open"/>
  </r>
  <r>
    <s v="NYSE"/>
    <x v="2"/>
    <x v="45"/>
    <n v="13.3"/>
    <x v="721"/>
    <n v="13"/>
    <n v="13.2"/>
    <n v="104900"/>
    <s v="Closed"/>
  </r>
  <r>
    <s v="NYSE"/>
    <x v="2"/>
    <x v="44"/>
    <n v="13.29"/>
    <x v="719"/>
    <n v="13.26"/>
    <n v="13.4"/>
    <n v="98900"/>
    <s v="Open"/>
  </r>
  <r>
    <s v="NYSE"/>
    <x v="2"/>
    <x v="43"/>
    <n v="13.17"/>
    <x v="718"/>
    <n v="13.1"/>
    <n v="13.19"/>
    <n v="76500"/>
    <s v="Open"/>
  </r>
  <r>
    <s v="NYSE"/>
    <x v="2"/>
    <x v="42"/>
    <n v="13.24"/>
    <x v="1229"/>
    <n v="13.1"/>
    <n v="13.27"/>
    <n v="207500"/>
    <s v="Open"/>
  </r>
  <r>
    <s v="NYSE"/>
    <x v="2"/>
    <x v="41"/>
    <n v="13.29"/>
    <x v="717"/>
    <n v="12.53"/>
    <n v="13.24"/>
    <n v="112700"/>
    <s v="Closed"/>
  </r>
  <r>
    <s v="NYSE"/>
    <x v="2"/>
    <x v="40"/>
    <n v="12.8"/>
    <x v="606"/>
    <n v="12.69"/>
    <n v="13.39"/>
    <n v="83400"/>
    <s v="Open"/>
  </r>
  <r>
    <s v="NYSE"/>
    <x v="2"/>
    <x v="39"/>
    <n v="13"/>
    <x v="764"/>
    <n v="12.5"/>
    <n v="13.05"/>
    <n v="144700"/>
    <s v="Closed"/>
  </r>
  <r>
    <s v="NYSE"/>
    <x v="2"/>
    <x v="38"/>
    <n v="13.15"/>
    <x v="760"/>
    <n v="12.82"/>
    <n v="13.08"/>
    <n v="31600"/>
    <s v="Closed"/>
  </r>
  <r>
    <s v="NYSE"/>
    <x v="2"/>
    <x v="37"/>
    <n v="13.75"/>
    <x v="668"/>
    <n v="13.02"/>
    <n v="13.2"/>
    <n v="214400"/>
    <s v="Closed"/>
  </r>
  <r>
    <s v="NYSE"/>
    <x v="2"/>
    <x v="36"/>
    <n v="13.7"/>
    <x v="604"/>
    <n v="13.66"/>
    <n v="13.75"/>
    <n v="135600"/>
    <s v="Open"/>
  </r>
  <r>
    <s v="NYSE"/>
    <x v="2"/>
    <x v="35"/>
    <n v="13.4"/>
    <x v="669"/>
    <n v="12.9"/>
    <n v="13.61"/>
    <n v="300500"/>
    <s v="Closed"/>
  </r>
  <r>
    <s v="NYSE"/>
    <x v="2"/>
    <x v="34"/>
    <n v="13.82"/>
    <x v="607"/>
    <n v="13.5"/>
    <n v="13.5"/>
    <n v="63000"/>
    <s v="Closed"/>
  </r>
  <r>
    <s v="NYSE"/>
    <x v="2"/>
    <x v="33"/>
    <n v="13.82"/>
    <x v="604"/>
    <n v="13.3"/>
    <n v="13.92"/>
    <n v="70300"/>
    <s v="Closed"/>
  </r>
  <r>
    <s v="NYSE"/>
    <x v="2"/>
    <x v="32"/>
    <n v="13.45"/>
    <x v="32"/>
    <n v="13.35"/>
    <n v="13.82"/>
    <n v="86000"/>
    <s v="Open"/>
  </r>
  <r>
    <s v="NYSE"/>
    <x v="2"/>
    <x v="31"/>
    <n v="13.54"/>
    <x v="715"/>
    <n v="13.1"/>
    <n v="13.45"/>
    <n v="123300"/>
    <s v="Closed"/>
  </r>
  <r>
    <s v="NYSE"/>
    <x v="2"/>
    <x v="30"/>
    <n v="12.7"/>
    <x v="1279"/>
    <n v="12.7"/>
    <n v="13.74"/>
    <n v="618900"/>
    <s v="Open"/>
  </r>
  <r>
    <s v="NYSE"/>
    <x v="2"/>
    <x v="29"/>
    <n v="13.99"/>
    <x v="15"/>
    <n v="12.8"/>
    <n v="12.8"/>
    <n v="144600"/>
    <s v="Closed"/>
  </r>
  <r>
    <s v="NYSE"/>
    <x v="2"/>
    <x v="28"/>
    <n v="14.4"/>
    <x v="25"/>
    <n v="13.88"/>
    <n v="13.96"/>
    <n v="208500"/>
    <s v="Closed"/>
  </r>
  <r>
    <s v="NYSE"/>
    <x v="2"/>
    <x v="27"/>
    <n v="13.28"/>
    <x v="26"/>
    <n v="13.2"/>
    <n v="14.61"/>
    <n v="177500"/>
    <s v="Open"/>
  </r>
  <r>
    <s v="NYSE"/>
    <x v="2"/>
    <x v="26"/>
    <n v="13.62"/>
    <x v="1279"/>
    <n v="13.5"/>
    <n v="13.5"/>
    <n v="56100"/>
    <s v="Open"/>
  </r>
  <r>
    <s v="NYSE"/>
    <x v="2"/>
    <x v="25"/>
    <n v="13.7"/>
    <x v="13"/>
    <n v="13.2"/>
    <n v="13.57"/>
    <n v="74500"/>
    <s v="Closed"/>
  </r>
  <r>
    <s v="NYSE"/>
    <x v="2"/>
    <x v="24"/>
    <n v="14.15"/>
    <x v="7"/>
    <n v="13.8"/>
    <n v="13.8"/>
    <n v="52200"/>
    <s v="Closed"/>
  </r>
  <r>
    <s v="NYSE"/>
    <x v="2"/>
    <x v="23"/>
    <n v="14.2"/>
    <x v="5"/>
    <n v="13.81"/>
    <n v="14.2"/>
    <n v="67500"/>
    <s v="Closed"/>
  </r>
  <r>
    <s v="NYSE"/>
    <x v="2"/>
    <x v="22"/>
    <n v="14.71"/>
    <x v="27"/>
    <n v="14.02"/>
    <n v="14.26"/>
    <n v="131100"/>
    <s v="Closed"/>
  </r>
  <r>
    <s v="NYSE"/>
    <x v="2"/>
    <x v="21"/>
    <n v="14.75"/>
    <x v="37"/>
    <n v="14.11"/>
    <n v="14.81"/>
    <n v="155700"/>
    <s v="Closed"/>
  </r>
  <r>
    <s v="NYSE"/>
    <x v="2"/>
    <x v="20"/>
    <n v="13.75"/>
    <x v="557"/>
    <n v="13.75"/>
    <n v="14.75"/>
    <n v="260000"/>
    <s v="Open"/>
  </r>
  <r>
    <s v="NYSE"/>
    <x v="2"/>
    <x v="19"/>
    <n v="12.05"/>
    <x v="15"/>
    <n v="12.01"/>
    <n v="14"/>
    <n v="164700"/>
    <s v="Open"/>
  </r>
  <r>
    <s v="NYSE"/>
    <x v="2"/>
    <x v="18"/>
    <n v="12"/>
    <x v="695"/>
    <n v="12"/>
    <n v="12.1"/>
    <n v="451000"/>
    <s v="Open"/>
  </r>
  <r>
    <s v="NYSE"/>
    <x v="2"/>
    <x v="17"/>
    <n v="12.91"/>
    <x v="136"/>
    <n v="11.9"/>
    <n v="12"/>
    <n v="324500"/>
    <s v="Closed"/>
  </r>
  <r>
    <s v="NYSE"/>
    <x v="2"/>
    <x v="16"/>
    <n v="12.7"/>
    <x v="707"/>
    <n v="12.7"/>
    <n v="12.9"/>
    <n v="374500"/>
    <s v="Open"/>
  </r>
  <r>
    <s v="NYSE"/>
    <x v="2"/>
    <x v="15"/>
    <n v="13.09"/>
    <x v="761"/>
    <n v="11.96"/>
    <n v="12.51"/>
    <n v="255900"/>
    <s v="Closed"/>
  </r>
  <r>
    <s v="NYSE"/>
    <x v="2"/>
    <x v="14"/>
    <n v="12.35"/>
    <x v="707"/>
    <n v="12.1"/>
    <n v="12.89"/>
    <n v="112300"/>
    <s v="Closed"/>
  </r>
  <r>
    <s v="NYSE"/>
    <x v="2"/>
    <x v="13"/>
    <n v="11.2"/>
    <x v="1280"/>
    <n v="11.15"/>
    <n v="11.9"/>
    <n v="367700"/>
    <s v="Open"/>
  </r>
  <r>
    <s v="NYSE"/>
    <x v="2"/>
    <x v="12"/>
    <n v="12"/>
    <x v="1281"/>
    <n v="11.35"/>
    <n v="11.51"/>
    <n v="535400"/>
    <s v="Closed"/>
  </r>
  <r>
    <s v="NYSE"/>
    <x v="2"/>
    <x v="11"/>
    <n v="11.16"/>
    <x v="1282"/>
    <n v="11.05"/>
    <n v="11.95"/>
    <n v="290400"/>
    <s v="Open"/>
  </r>
  <r>
    <s v="NYSE"/>
    <x v="2"/>
    <x v="10"/>
    <n v="10.9"/>
    <x v="1283"/>
    <n v="10.7"/>
    <n v="11.5"/>
    <n v="685500"/>
    <s v="Closed"/>
  </r>
  <r>
    <s v="NYSE"/>
    <x v="2"/>
    <x v="9"/>
    <n v="11.65"/>
    <x v="1282"/>
    <n v="10.8"/>
    <n v="11"/>
    <n v="523600"/>
    <s v="Closed"/>
  </r>
  <r>
    <s v="NYSE"/>
    <x v="2"/>
    <x v="8"/>
    <n v="11.9"/>
    <x v="824"/>
    <n v="11.76"/>
    <n v="11.98"/>
    <n v="146000"/>
    <s v="Open"/>
  </r>
  <r>
    <s v="NYSE"/>
    <x v="2"/>
    <x v="7"/>
    <n v="12.1"/>
    <x v="695"/>
    <n v="11.75"/>
    <n v="12"/>
    <n v="248600"/>
    <s v="Closed"/>
  </r>
  <r>
    <s v="NYSE"/>
    <x v="2"/>
    <x v="6"/>
    <n v="12.48"/>
    <x v="1284"/>
    <n v="11.95"/>
    <n v="12"/>
    <n v="226700"/>
    <s v="Closed"/>
  </r>
  <r>
    <s v="NYSE"/>
    <x v="2"/>
    <x v="5"/>
    <n v="11.3"/>
    <x v="1285"/>
    <n v="11.3"/>
    <n v="12.58"/>
    <n v="595400"/>
    <s v="Open"/>
  </r>
  <r>
    <s v="NYSE"/>
    <x v="2"/>
    <x v="4"/>
    <n v="13.1"/>
    <x v="750"/>
    <n v="11.2"/>
    <n v="11.2"/>
    <n v="348800"/>
    <s v="Closed"/>
  </r>
  <r>
    <s v="NYSE"/>
    <x v="2"/>
    <x v="3"/>
    <n v="13.88"/>
    <x v="667"/>
    <n v="13.4"/>
    <n v="13.48"/>
    <n v="399500"/>
    <s v="Closed"/>
  </r>
  <r>
    <s v="NYSE"/>
    <x v="2"/>
    <x v="2"/>
    <n v="13.95"/>
    <x v="5"/>
    <n v="13.7"/>
    <n v="13.98"/>
    <n v="291300"/>
    <s v="Closed"/>
  </r>
  <r>
    <s v="NYSE"/>
    <x v="2"/>
    <x v="1"/>
    <n v="13.75"/>
    <x v="5"/>
    <n v="13.75"/>
    <n v="14.06"/>
    <n v="906200"/>
    <s v="Open"/>
  </r>
  <r>
    <s v="NYSE"/>
    <x v="2"/>
    <x v="0"/>
    <n v="13.7"/>
    <x v="11"/>
    <n v="13.6"/>
    <n v="13.75"/>
    <n v="780700"/>
    <s v="Op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 chartFormat="2">
  <location ref="A3:M7" firstHeaderRow="1" firstDataRow="2" firstDataCol="1"/>
  <pivotFields count="11">
    <pivotField subtotalTop="0" showAll="0"/>
    <pivotField name="COMPANY " axis="axisRow" subtotalTop="0" showAll="0">
      <items count="4">
        <item x="0"/>
        <item x="1"/>
        <item x="2"/>
        <item t="default"/>
      </items>
    </pivotField>
    <pivotField name="DATE/MONTH" axis="axisCol" numFmtId="164" subtotalTop="0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ubtotalTop="0" showAll="0"/>
    <pivotField dataField="1" subtotalTop="0" showAll="0">
      <items count="1287">
        <item x="437"/>
        <item x="439"/>
        <item x="438"/>
        <item x="436"/>
        <item x="435"/>
        <item x="434"/>
        <item x="442"/>
        <item x="440"/>
        <item x="433"/>
        <item x="443"/>
        <item x="441"/>
        <item x="430"/>
        <item x="432"/>
        <item x="431"/>
        <item x="428"/>
        <item x="444"/>
        <item x="429"/>
        <item x="425"/>
        <item x="424"/>
        <item x="426"/>
        <item x="427"/>
        <item x="423"/>
        <item x="445"/>
        <item x="422"/>
        <item x="421"/>
        <item x="420"/>
        <item x="419"/>
        <item x="392"/>
        <item x="393"/>
        <item x="403"/>
        <item x="404"/>
        <item x="405"/>
        <item x="406"/>
        <item x="391"/>
        <item x="402"/>
        <item x="398"/>
        <item x="408"/>
        <item x="397"/>
        <item x="390"/>
        <item x="401"/>
        <item x="418"/>
        <item x="407"/>
        <item x="396"/>
        <item x="400"/>
        <item x="399"/>
        <item x="416"/>
        <item x="394"/>
        <item x="415"/>
        <item x="375"/>
        <item x="395"/>
        <item x="376"/>
        <item x="417"/>
        <item x="412"/>
        <item x="374"/>
        <item x="414"/>
        <item x="413"/>
        <item x="377"/>
        <item x="389"/>
        <item x="409"/>
        <item x="386"/>
        <item x="388"/>
        <item x="410"/>
        <item x="448"/>
        <item x="411"/>
        <item x="387"/>
        <item x="447"/>
        <item x="449"/>
        <item x="446"/>
        <item x="365"/>
        <item x="383"/>
        <item x="451"/>
        <item x="384"/>
        <item x="373"/>
        <item x="450"/>
        <item x="367"/>
        <item x="385"/>
        <item x="362"/>
        <item x="378"/>
        <item x="364"/>
        <item x="366"/>
        <item x="369"/>
        <item x="372"/>
        <item x="360"/>
        <item x="368"/>
        <item x="452"/>
        <item x="361"/>
        <item x="382"/>
        <item x="370"/>
        <item x="379"/>
        <item x="363"/>
        <item x="453"/>
        <item x="371"/>
        <item x="380"/>
        <item x="359"/>
        <item x="381"/>
        <item x="454"/>
        <item x="356"/>
        <item x="357"/>
        <item x="358"/>
        <item x="455"/>
        <item x="354"/>
        <item x="459"/>
        <item x="355"/>
        <item x="462"/>
        <item x="458"/>
        <item x="460"/>
        <item x="456"/>
        <item x="457"/>
        <item x="463"/>
        <item x="489"/>
        <item x="497"/>
        <item x="498"/>
        <item x="465"/>
        <item x="486"/>
        <item x="464"/>
        <item x="496"/>
        <item x="350"/>
        <item x="495"/>
        <item x="352"/>
        <item x="490"/>
        <item x="473"/>
        <item x="353"/>
        <item x="351"/>
        <item x="461"/>
        <item x="487"/>
        <item x="349"/>
        <item x="488"/>
        <item x="466"/>
        <item x="554"/>
        <item x="494"/>
        <item x="485"/>
        <item x="474"/>
        <item x="491"/>
        <item x="484"/>
        <item x="348"/>
        <item x="493"/>
        <item x="475"/>
        <item x="472"/>
        <item x="467"/>
        <item x="483"/>
        <item x="476"/>
        <item x="492"/>
        <item x="553"/>
        <item x="468"/>
        <item x="478"/>
        <item x="470"/>
        <item x="337"/>
        <item x="477"/>
        <item x="336"/>
        <item x="346"/>
        <item x="482"/>
        <item x="471"/>
        <item x="345"/>
        <item x="347"/>
        <item x="335"/>
        <item x="338"/>
        <item x="469"/>
        <item x="342"/>
        <item x="334"/>
        <item x="481"/>
        <item x="339"/>
        <item x="341"/>
        <item x="333"/>
        <item x="343"/>
        <item x="480"/>
        <item x="479"/>
        <item x="499"/>
        <item x="528"/>
        <item x="304"/>
        <item x="527"/>
        <item x="552"/>
        <item x="340"/>
        <item x="303"/>
        <item x="344"/>
        <item x="305"/>
        <item x="306"/>
        <item x="332"/>
        <item x="529"/>
        <item x="507"/>
        <item x="331"/>
        <item x="302"/>
        <item x="307"/>
        <item x="505"/>
        <item x="316"/>
        <item x="319"/>
        <item x="526"/>
        <item x="500"/>
        <item x="318"/>
        <item x="311"/>
        <item x="310"/>
        <item x="301"/>
        <item x="330"/>
        <item x="550"/>
        <item x="504"/>
        <item x="300"/>
        <item x="299"/>
        <item x="519"/>
        <item x="530"/>
        <item x="328"/>
        <item x="551"/>
        <item x="313"/>
        <item x="294"/>
        <item x="549"/>
        <item x="317"/>
        <item x="296"/>
        <item x="518"/>
        <item x="315"/>
        <item x="512"/>
        <item x="314"/>
        <item x="506"/>
        <item x="297"/>
        <item x="329"/>
        <item x="308"/>
        <item x="295"/>
        <item x="298"/>
        <item x="320"/>
        <item x="321"/>
        <item x="312"/>
        <item x="531"/>
        <item x="501"/>
        <item x="309"/>
        <item x="325"/>
        <item x="513"/>
        <item x="293"/>
        <item x="510"/>
        <item x="327"/>
        <item x="508"/>
        <item x="514"/>
        <item x="515"/>
        <item x="509"/>
        <item x="503"/>
        <item x="324"/>
        <item x="502"/>
        <item x="525"/>
        <item x="548"/>
        <item x="322"/>
        <item x="533"/>
        <item x="520"/>
        <item x="323"/>
        <item x="521"/>
        <item x="547"/>
        <item x="292"/>
        <item x="523"/>
        <item x="534"/>
        <item x="517"/>
        <item x="546"/>
        <item x="524"/>
        <item x="326"/>
        <item x="522"/>
        <item x="535"/>
        <item x="532"/>
        <item x="544"/>
        <item x="516"/>
        <item x="543"/>
        <item x="538"/>
        <item x="545"/>
        <item x="537"/>
        <item x="511"/>
        <item x="541"/>
        <item x="536"/>
        <item x="542"/>
        <item x="291"/>
        <item x="248"/>
        <item x="540"/>
        <item x="290"/>
        <item x="539"/>
        <item x="289"/>
        <item x="249"/>
        <item x="288"/>
        <item x="250"/>
        <item x="287"/>
        <item x="286"/>
        <item x="283"/>
        <item x="285"/>
        <item x="282"/>
        <item x="251"/>
        <item x="247"/>
        <item x="284"/>
        <item x="932"/>
        <item x="246"/>
        <item x="245"/>
        <item x="235"/>
        <item x="281"/>
        <item x="244"/>
        <item x="254"/>
        <item x="934"/>
        <item x="242"/>
        <item x="252"/>
        <item x="931"/>
        <item x="930"/>
        <item x="927"/>
        <item x="243"/>
        <item x="280"/>
        <item x="253"/>
        <item x="933"/>
        <item x="239"/>
        <item x="236"/>
        <item x="240"/>
        <item x="928"/>
        <item x="929"/>
        <item x="231"/>
        <item x="233"/>
        <item x="241"/>
        <item x="926"/>
        <item x="935"/>
        <item x="232"/>
        <item x="255"/>
        <item x="234"/>
        <item x="922"/>
        <item x="924"/>
        <item x="256"/>
        <item x="238"/>
        <item x="925"/>
        <item x="237"/>
        <item x="923"/>
        <item x="257"/>
        <item x="263"/>
        <item x="218"/>
        <item x="230"/>
        <item x="258"/>
        <item x="260"/>
        <item x="278"/>
        <item x="279"/>
        <item x="921"/>
        <item x="259"/>
        <item x="920"/>
        <item x="262"/>
        <item x="192"/>
        <item x="219"/>
        <item x="261"/>
        <item x="936"/>
        <item x="211"/>
        <item x="264"/>
        <item x="215"/>
        <item x="217"/>
        <item x="221"/>
        <item x="190"/>
        <item x="191"/>
        <item x="919"/>
        <item x="214"/>
        <item x="265"/>
        <item x="220"/>
        <item x="213"/>
        <item x="267"/>
        <item x="222"/>
        <item x="212"/>
        <item x="216"/>
        <item x="189"/>
        <item x="226"/>
        <item x="268"/>
        <item x="937"/>
        <item x="276"/>
        <item x="275"/>
        <item x="210"/>
        <item x="188"/>
        <item x="229"/>
        <item x="266"/>
        <item x="940"/>
        <item x="201"/>
        <item x="223"/>
        <item x="197"/>
        <item x="227"/>
        <item x="939"/>
        <item x="269"/>
        <item x="274"/>
        <item x="277"/>
        <item x="273"/>
        <item x="228"/>
        <item x="941"/>
        <item x="183"/>
        <item x="918"/>
        <item x="225"/>
        <item x="182"/>
        <item x="187"/>
        <item x="938"/>
        <item x="917"/>
        <item x="914"/>
        <item x="196"/>
        <item x="913"/>
        <item x="916"/>
        <item x="200"/>
        <item x="185"/>
        <item x="184"/>
        <item x="193"/>
        <item x="209"/>
        <item x="224"/>
        <item x="186"/>
        <item x="178"/>
        <item x="204"/>
        <item x="915"/>
        <item x="195"/>
        <item x="181"/>
        <item x="910"/>
        <item x="180"/>
        <item x="173"/>
        <item x="202"/>
        <item x="270"/>
        <item x="911"/>
        <item x="903"/>
        <item x="908"/>
        <item x="203"/>
        <item x="194"/>
        <item x="179"/>
        <item x="909"/>
        <item x="906"/>
        <item x="198"/>
        <item x="177"/>
        <item x="272"/>
        <item x="271"/>
        <item x="907"/>
        <item x="172"/>
        <item x="199"/>
        <item x="176"/>
        <item x="902"/>
        <item x="904"/>
        <item x="175"/>
        <item x="899"/>
        <item x="901"/>
        <item x="900"/>
        <item x="905"/>
        <item x="171"/>
        <item x="208"/>
        <item x="898"/>
        <item x="895"/>
        <item x="896"/>
        <item x="174"/>
        <item x="897"/>
        <item x="894"/>
        <item x="892"/>
        <item x="170"/>
        <item x="169"/>
        <item x="893"/>
        <item x="912"/>
        <item x="205"/>
        <item x="891"/>
        <item x="166"/>
        <item x="168"/>
        <item x="890"/>
        <item x="165"/>
        <item x="167"/>
        <item x="889"/>
        <item x="888"/>
        <item x="164"/>
        <item x="152"/>
        <item x="884"/>
        <item x="163"/>
        <item x="887"/>
        <item x="883"/>
        <item x="886"/>
        <item x="882"/>
        <item x="881"/>
        <item x="885"/>
        <item x="879"/>
        <item x="207"/>
        <item x="880"/>
        <item x="153"/>
        <item x="877"/>
        <item x="206"/>
        <item x="154"/>
        <item x="878"/>
        <item x="162"/>
        <item x="874"/>
        <item x="875"/>
        <item x="876"/>
        <item x="151"/>
        <item x="155"/>
        <item x="161"/>
        <item x="159"/>
        <item x="156"/>
        <item x="857"/>
        <item x="158"/>
        <item x="873"/>
        <item x="160"/>
        <item x="872"/>
        <item x="855"/>
        <item x="859"/>
        <item x="858"/>
        <item x="856"/>
        <item x="157"/>
        <item x="847"/>
        <item x="863"/>
        <item x="849"/>
        <item x="848"/>
        <item x="850"/>
        <item x="845"/>
        <item x="846"/>
        <item x="853"/>
        <item x="844"/>
        <item x="852"/>
        <item x="861"/>
        <item x="854"/>
        <item x="860"/>
        <item x="862"/>
        <item x="842"/>
        <item x="865"/>
        <item x="851"/>
        <item x="843"/>
        <item x="841"/>
        <item x="867"/>
        <item x="866"/>
        <item x="864"/>
        <item x="150"/>
        <item x="868"/>
        <item x="869"/>
        <item x="870"/>
        <item x="835"/>
        <item x="871"/>
        <item x="836"/>
        <item x="840"/>
        <item x="837"/>
        <item x="838"/>
        <item x="833"/>
        <item x="832"/>
        <item x="831"/>
        <item x="147"/>
        <item x="834"/>
        <item x="1283"/>
        <item x="839"/>
        <item x="146"/>
        <item x="830"/>
        <item x="145"/>
        <item x="754"/>
        <item x="1240"/>
        <item x="752"/>
        <item x="753"/>
        <item x="149"/>
        <item x="144"/>
        <item x="829"/>
        <item x="148"/>
        <item x="1280"/>
        <item x="823"/>
        <item x="1281"/>
        <item x="825"/>
        <item x="822"/>
        <item x="755"/>
        <item x="828"/>
        <item x="824"/>
        <item x="703"/>
        <item x="1282"/>
        <item x="143"/>
        <item x="821"/>
        <item x="827"/>
        <item x="142"/>
        <item x="697"/>
        <item x="826"/>
        <item x="698"/>
        <item x="702"/>
        <item x="701"/>
        <item x="141"/>
        <item x="699"/>
        <item x="694"/>
        <item x="700"/>
        <item x="706"/>
        <item x="1239"/>
        <item x="696"/>
        <item x="695"/>
        <item x="692"/>
        <item x="1237"/>
        <item x="693"/>
        <item x="140"/>
        <item x="680"/>
        <item x="681"/>
        <item x="684"/>
        <item x="679"/>
        <item x="756"/>
        <item x="691"/>
        <item x="1285"/>
        <item x="704"/>
        <item x="685"/>
        <item x="1225"/>
        <item x="123"/>
        <item x="1226"/>
        <item x="682"/>
        <item x="686"/>
        <item x="683"/>
        <item x="138"/>
        <item x="678"/>
        <item x="677"/>
        <item x="1236"/>
        <item x="757"/>
        <item x="139"/>
        <item x="1238"/>
        <item x="130"/>
        <item x="129"/>
        <item x="725"/>
        <item x="705"/>
        <item x="1284"/>
        <item x="137"/>
        <item x="687"/>
        <item x="690"/>
        <item x="748"/>
        <item x="1228"/>
        <item x="136"/>
        <item x="763"/>
        <item x="707"/>
        <item x="727"/>
        <item x="688"/>
        <item x="726"/>
        <item x="708"/>
        <item x="751"/>
        <item x="749"/>
        <item x="709"/>
        <item x="764"/>
        <item x="689"/>
        <item x="750"/>
        <item x="1235"/>
        <item x="1242"/>
        <item x="762"/>
        <item x="1227"/>
        <item x="758"/>
        <item x="760"/>
        <item x="761"/>
        <item x="124"/>
        <item x="1241"/>
        <item x="759"/>
        <item x="718"/>
        <item x="135"/>
        <item x="608"/>
        <item x="710"/>
        <item x="717"/>
        <item x="724"/>
        <item x="609"/>
        <item x="1224"/>
        <item x="662"/>
        <item x="721"/>
        <item x="610"/>
        <item x="133"/>
        <item x="132"/>
        <item x="121"/>
        <item x="122"/>
        <item x="659"/>
        <item x="716"/>
        <item x="660"/>
        <item x="1229"/>
        <item x="722"/>
        <item x="719"/>
        <item x="1223"/>
        <item x="713"/>
        <item x="712"/>
        <item x="711"/>
        <item x="661"/>
        <item x="720"/>
        <item x="36"/>
        <item x="1243"/>
        <item x="35"/>
        <item x="1222"/>
        <item x="714"/>
        <item x="669"/>
        <item x="670"/>
        <item x="134"/>
        <item x="715"/>
        <item x="131"/>
        <item x="1278"/>
        <item x="128"/>
        <item x="1279"/>
        <item x="668"/>
        <item x="723"/>
        <item x="1234"/>
        <item x="675"/>
        <item x="16"/>
        <item x="676"/>
        <item x="607"/>
        <item x="33"/>
        <item x="11"/>
        <item x="34"/>
        <item x="12"/>
        <item x="673"/>
        <item x="667"/>
        <item x="665"/>
        <item x="766"/>
        <item x="605"/>
        <item x="604"/>
        <item x="666"/>
        <item x="1245"/>
        <item x="674"/>
        <item x="730"/>
        <item x="1230"/>
        <item x="729"/>
        <item x="606"/>
        <item x="15"/>
        <item x="17"/>
        <item x="19"/>
        <item x="32"/>
        <item x="13"/>
        <item x="14"/>
        <item x="22"/>
        <item x="658"/>
        <item x="18"/>
        <item x="10"/>
        <item x="1247"/>
        <item x="657"/>
        <item x="656"/>
        <item x="20"/>
        <item x="9"/>
        <item x="21"/>
        <item x="664"/>
        <item x="5"/>
        <item x="31"/>
        <item x="126"/>
        <item x="653"/>
        <item x="654"/>
        <item x="671"/>
        <item x="1232"/>
        <item x="561"/>
        <item x="672"/>
        <item x="562"/>
        <item x="4"/>
        <item x="6"/>
        <item x="7"/>
        <item x="120"/>
        <item x="564"/>
        <item x="589"/>
        <item x="563"/>
        <item x="567"/>
        <item x="23"/>
        <item x="565"/>
        <item x="663"/>
        <item x="127"/>
        <item x="765"/>
        <item x="8"/>
        <item x="559"/>
        <item x="3"/>
        <item x="652"/>
        <item x="603"/>
        <item x="24"/>
        <item x="25"/>
        <item x="566"/>
        <item x="728"/>
        <item x="655"/>
        <item x="30"/>
        <item x="650"/>
        <item x="1231"/>
        <item x="1220"/>
        <item x="1244"/>
        <item x="1277"/>
        <item x="1221"/>
        <item x="558"/>
        <item x="2"/>
        <item x="26"/>
        <item x="590"/>
        <item x="592"/>
        <item x="651"/>
        <item x="568"/>
        <item x="27"/>
        <item x="28"/>
        <item x="42"/>
        <item x="40"/>
        <item x="557"/>
        <item x="588"/>
        <item x="560"/>
        <item x="1"/>
        <item x="29"/>
        <item x="556"/>
        <item x="125"/>
        <item x="569"/>
        <item x="555"/>
        <item x="0"/>
        <item x="587"/>
        <item x="39"/>
        <item x="37"/>
        <item x="591"/>
        <item x="38"/>
        <item x="1276"/>
        <item x="570"/>
        <item x="573"/>
        <item x="41"/>
        <item x="55"/>
        <item x="586"/>
        <item x="648"/>
        <item x="593"/>
        <item x="571"/>
        <item x="574"/>
        <item x="642"/>
        <item x="575"/>
        <item x="56"/>
        <item x="572"/>
        <item x="602"/>
        <item x="643"/>
        <item x="594"/>
        <item x="600"/>
        <item x="641"/>
        <item x="601"/>
        <item x="640"/>
        <item x="1233"/>
        <item x="583"/>
        <item x="1219"/>
        <item x="54"/>
        <item x="637"/>
        <item x="576"/>
        <item x="635"/>
        <item x="582"/>
        <item x="649"/>
        <item x="581"/>
        <item x="647"/>
        <item x="43"/>
        <item x="579"/>
        <item x="119"/>
        <item x="580"/>
        <item x="53"/>
        <item x="585"/>
        <item x="577"/>
        <item x="584"/>
        <item x="634"/>
        <item x="57"/>
        <item x="52"/>
        <item x="646"/>
        <item x="1246"/>
        <item x="595"/>
        <item x="628"/>
        <item x="632"/>
        <item x="629"/>
        <item x="767"/>
        <item x="578"/>
        <item x="58"/>
        <item x="733"/>
        <item x="1275"/>
        <item x="633"/>
        <item x="638"/>
        <item x="644"/>
        <item x="118"/>
        <item x="631"/>
        <item x="645"/>
        <item x="49"/>
        <item x="1274"/>
        <item x="51"/>
        <item x="734"/>
        <item x="117"/>
        <item x="630"/>
        <item x="50"/>
        <item x="776"/>
        <item x="636"/>
        <item x="48"/>
        <item x="597"/>
        <item x="598"/>
        <item x="735"/>
        <item x="596"/>
        <item x="743"/>
        <item x="732"/>
        <item x="768"/>
        <item x="47"/>
        <item x="1254"/>
        <item x="775"/>
        <item x="1218"/>
        <item x="46"/>
        <item x="60"/>
        <item x="639"/>
        <item x="59"/>
        <item x="1273"/>
        <item x="736"/>
        <item x="738"/>
        <item x="744"/>
        <item x="44"/>
        <item x="731"/>
        <item x="770"/>
        <item x="45"/>
        <item x="599"/>
        <item x="737"/>
        <item x="1263"/>
        <item x="740"/>
        <item x="774"/>
        <item x="739"/>
        <item x="1217"/>
        <item x="627"/>
        <item x="771"/>
        <item x="61"/>
        <item x="1209"/>
        <item x="626"/>
        <item x="769"/>
        <item x="82"/>
        <item x="741"/>
        <item x="1248"/>
        <item x="742"/>
        <item x="618"/>
        <item x="1262"/>
        <item x="1210"/>
        <item x="617"/>
        <item x="1256"/>
        <item x="625"/>
        <item x="772"/>
        <item x="62"/>
        <item x="83"/>
        <item x="64"/>
        <item x="81"/>
        <item x="1257"/>
        <item x="745"/>
        <item x="63"/>
        <item x="615"/>
        <item x="773"/>
        <item x="616"/>
        <item x="1255"/>
        <item x="747"/>
        <item x="80"/>
        <item x="1258"/>
        <item x="1212"/>
        <item x="78"/>
        <item x="79"/>
        <item x="1211"/>
        <item x="1259"/>
        <item x="84"/>
        <item x="85"/>
        <item x="1252"/>
        <item x="1270"/>
        <item x="624"/>
        <item x="619"/>
        <item x="65"/>
        <item x="66"/>
        <item x="1271"/>
        <item x="620"/>
        <item x="67"/>
        <item x="86"/>
        <item x="623"/>
        <item x="77"/>
        <item x="1249"/>
        <item x="69"/>
        <item x="68"/>
        <item x="1253"/>
        <item x="76"/>
        <item x="73"/>
        <item x="1213"/>
        <item x="71"/>
        <item x="1214"/>
        <item x="70"/>
        <item x="614"/>
        <item x="613"/>
        <item x="1216"/>
        <item x="1215"/>
        <item x="1260"/>
        <item x="1198"/>
        <item x="1261"/>
        <item x="1197"/>
        <item x="116"/>
        <item x="1196"/>
        <item x="622"/>
        <item x="114"/>
        <item x="113"/>
        <item x="1272"/>
        <item x="621"/>
        <item x="75"/>
        <item x="72"/>
        <item x="1203"/>
        <item x="74"/>
        <item x="1199"/>
        <item x="746"/>
        <item x="115"/>
        <item x="89"/>
        <item x="1269"/>
        <item x="104"/>
        <item x="112"/>
        <item x="87"/>
        <item x="105"/>
        <item x="1201"/>
        <item x="94"/>
        <item x="111"/>
        <item x="110"/>
        <item x="1207"/>
        <item x="97"/>
        <item x="95"/>
        <item x="103"/>
        <item x="92"/>
        <item x="88"/>
        <item x="109"/>
        <item x="1195"/>
        <item x="611"/>
        <item x="98"/>
        <item x="99"/>
        <item x="93"/>
        <item x="96"/>
        <item x="91"/>
        <item x="1202"/>
        <item x="90"/>
        <item x="1208"/>
        <item x="106"/>
        <item x="1194"/>
        <item x="100"/>
        <item x="1200"/>
        <item x="102"/>
        <item x="101"/>
        <item x="612"/>
        <item x="1174"/>
        <item x="1251"/>
        <item x="1190"/>
        <item x="1250"/>
        <item x="1172"/>
        <item x="1264"/>
        <item x="1206"/>
        <item x="108"/>
        <item x="1193"/>
        <item x="1186"/>
        <item x="1189"/>
        <item x="1183"/>
        <item x="1173"/>
        <item x="1184"/>
        <item x="1204"/>
        <item x="1205"/>
        <item x="1191"/>
        <item x="1188"/>
        <item x="1182"/>
        <item x="1187"/>
        <item x="1185"/>
        <item x="1181"/>
        <item x="1268"/>
        <item x="1267"/>
        <item x="1175"/>
        <item x="1180"/>
        <item x="1192"/>
        <item x="1171"/>
        <item x="107"/>
        <item x="1179"/>
        <item x="1176"/>
        <item x="1265"/>
        <item x="1177"/>
        <item x="1178"/>
        <item x="1266"/>
        <item x="1170"/>
        <item x="777"/>
        <item x="782"/>
        <item x="781"/>
        <item x="1169"/>
        <item x="779"/>
        <item x="778"/>
        <item x="783"/>
        <item x="780"/>
        <item x="790"/>
        <item x="789"/>
        <item x="809"/>
        <item x="1168"/>
        <item x="791"/>
        <item x="792"/>
        <item x="784"/>
        <item x="1159"/>
        <item x="808"/>
        <item x="1165"/>
        <item x="1158"/>
        <item x="1164"/>
        <item x="810"/>
        <item x="1160"/>
        <item x="1161"/>
        <item x="1166"/>
        <item x="788"/>
        <item x="1162"/>
        <item x="1157"/>
        <item x="807"/>
        <item x="1156"/>
        <item x="812"/>
        <item x="1163"/>
        <item x="793"/>
        <item x="1167"/>
        <item x="1155"/>
        <item x="811"/>
        <item x="804"/>
        <item x="794"/>
        <item x="1036"/>
        <item x="795"/>
        <item x="820"/>
        <item x="805"/>
        <item x="1148"/>
        <item x="1154"/>
        <item x="806"/>
        <item x="1037"/>
        <item x="1149"/>
        <item x="796"/>
        <item x="1151"/>
        <item x="1035"/>
        <item x="1150"/>
        <item x="1104"/>
        <item x="801"/>
        <item x="1033"/>
        <item x="800"/>
        <item x="1152"/>
        <item x="798"/>
        <item x="813"/>
        <item x="1034"/>
        <item x="819"/>
        <item x="1038"/>
        <item x="785"/>
        <item x="797"/>
        <item x="1147"/>
        <item x="799"/>
        <item x="1105"/>
        <item x="1032"/>
        <item x="1145"/>
        <item x="1153"/>
        <item x="1027"/>
        <item x="1146"/>
        <item x="814"/>
        <item x="787"/>
        <item x="1026"/>
        <item x="1139"/>
        <item x="815"/>
        <item x="1029"/>
        <item x="1030"/>
        <item x="1028"/>
        <item x="1039"/>
        <item x="1031"/>
        <item x="1010"/>
        <item x="1103"/>
        <item x="1102"/>
        <item x="1022"/>
        <item x="1024"/>
        <item x="816"/>
        <item x="1018"/>
        <item x="1040"/>
        <item x="1009"/>
        <item x="1107"/>
        <item x="1012"/>
        <item x="818"/>
        <item x="1021"/>
        <item x="1043"/>
        <item x="1011"/>
        <item x="1141"/>
        <item x="1138"/>
        <item x="1017"/>
        <item x="1013"/>
        <item x="1144"/>
        <item x="802"/>
        <item x="817"/>
        <item x="1019"/>
        <item x="1016"/>
        <item x="1041"/>
        <item x="1015"/>
        <item x="1020"/>
        <item x="786"/>
        <item x="1025"/>
        <item x="1042"/>
        <item x="1101"/>
        <item x="1077"/>
        <item x="803"/>
        <item x="1014"/>
        <item x="1082"/>
        <item x="1106"/>
        <item x="1143"/>
        <item x="1100"/>
        <item x="1137"/>
        <item x="1136"/>
        <item x="1048"/>
        <item x="1023"/>
        <item x="1046"/>
        <item x="1121"/>
        <item x="1008"/>
        <item x="1047"/>
        <item x="1099"/>
        <item x="1140"/>
        <item x="1045"/>
        <item x="1078"/>
        <item x="1081"/>
        <item x="1076"/>
        <item x="1079"/>
        <item x="1123"/>
        <item x="1083"/>
        <item x="1044"/>
        <item x="1080"/>
        <item x="1142"/>
        <item x="1097"/>
        <item x="1075"/>
        <item x="1051"/>
        <item x="1049"/>
        <item x="1122"/>
        <item x="1124"/>
        <item x="1084"/>
        <item x="1093"/>
        <item x="1091"/>
        <item x="1052"/>
        <item x="1074"/>
        <item x="1098"/>
        <item x="1073"/>
        <item x="1094"/>
        <item x="1108"/>
        <item x="1072"/>
        <item x="1050"/>
        <item x="1092"/>
        <item x="1114"/>
        <item x="1095"/>
        <item x="1096"/>
        <item x="1135"/>
        <item x="1007"/>
        <item x="1130"/>
        <item x="1112"/>
        <item x="1113"/>
        <item x="1119"/>
        <item x="1129"/>
        <item x="1120"/>
        <item x="1126"/>
        <item x="1090"/>
        <item x="999"/>
        <item x="1053"/>
        <item x="1131"/>
        <item x="1125"/>
        <item x="1071"/>
        <item x="1109"/>
        <item x="998"/>
        <item x="1111"/>
        <item x="1115"/>
        <item x="1085"/>
        <item x="997"/>
        <item x="1000"/>
        <item x="1064"/>
        <item x="1001"/>
        <item x="1110"/>
        <item x="1127"/>
        <item x="1117"/>
        <item x="995"/>
        <item x="1069"/>
        <item x="1063"/>
        <item x="1116"/>
        <item x="1002"/>
        <item x="1065"/>
        <item x="1128"/>
        <item x="1070"/>
        <item x="991"/>
        <item x="1054"/>
        <item x="992"/>
        <item x="1118"/>
        <item x="1068"/>
        <item x="1133"/>
        <item x="996"/>
        <item x="1089"/>
        <item x="1087"/>
        <item x="1086"/>
        <item x="1134"/>
        <item x="993"/>
        <item x="1003"/>
        <item x="1066"/>
        <item x="1067"/>
        <item x="1004"/>
        <item x="1062"/>
        <item x="1132"/>
        <item x="994"/>
        <item x="1055"/>
        <item x="989"/>
        <item x="1006"/>
        <item x="990"/>
        <item x="1005"/>
        <item x="1088"/>
        <item x="987"/>
        <item x="988"/>
        <item x="1061"/>
        <item x="986"/>
        <item x="1058"/>
        <item x="985"/>
        <item x="1056"/>
        <item x="1057"/>
        <item x="984"/>
        <item x="1059"/>
        <item x="1060"/>
        <item x="983"/>
        <item x="982"/>
        <item x="980"/>
        <item x="981"/>
        <item x="942"/>
        <item x="943"/>
        <item x="946"/>
        <item x="974"/>
        <item x="973"/>
        <item x="972"/>
        <item x="971"/>
        <item x="970"/>
        <item x="969"/>
        <item x="944"/>
        <item x="979"/>
        <item x="975"/>
        <item x="978"/>
        <item x="977"/>
        <item x="945"/>
        <item x="947"/>
        <item x="976"/>
        <item x="960"/>
        <item x="962"/>
        <item x="961"/>
        <item x="968"/>
        <item x="967"/>
        <item x="957"/>
        <item x="966"/>
        <item x="965"/>
        <item x="963"/>
        <item x="959"/>
        <item x="958"/>
        <item x="953"/>
        <item x="964"/>
        <item x="954"/>
        <item x="956"/>
        <item x="955"/>
        <item x="948"/>
        <item x="949"/>
        <item x="952"/>
        <item x="951"/>
        <item x="950"/>
        <item t="default"/>
      </items>
    </pivotField>
    <pivotField subtotalTop="0" showAll="0"/>
    <pivotField subtotalTop="0" showAll="0"/>
    <pivotField subtotalTop="0" showAll="0"/>
    <pivotField subtotalTop="0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2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STOCK PRICE HIGH BY MONTH" fld="4" subtotal="average" baseField="1" baseItem="0" numFmtId="2"/>
  </dataFields>
  <formats count="94"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type="topRight" dataOnly="0" labelOnly="1" outline="0" fieldPosition="0"/>
    </format>
    <format dxfId="24">
      <pivotArea dataOnly="0" labelOnly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5">
      <pivotArea dataOnly="0" labelOnly="1" grandRow="1" outline="0" fieldPosition="0"/>
    </format>
    <format dxfId="26">
      <pivotArea dataOnly="0" labelOnly="1" fieldPosition="0">
        <references count="1">
          <reference field="1" count="0"/>
        </references>
      </pivotArea>
    </format>
    <format dxfId="27">
      <pivotArea dataOnly="0" labelOnly="1" fieldPosition="0">
        <references count="1">
          <reference field="1" count="0" defaultSubtotal="1"/>
        </references>
      </pivotArea>
    </format>
    <format dxfId="28">
      <pivotArea dataOnly="0" labelOnly="1" grandCol="1" outline="0" fieldPosition="0"/>
    </format>
    <format dxfId="29">
      <pivotArea type="all" dataOnly="0" outline="0" fieldPosition="0"/>
    </format>
    <format dxfId="30">
      <pivotArea outline="0" collapsedLevelsAreSubtotals="1" fieldPosition="0"/>
    </format>
    <format dxfId="31">
      <pivotArea type="origin" dataOnly="0" labelOnly="1" outline="0" fieldPosition="0"/>
    </format>
    <format dxfId="32">
      <pivotArea type="topRight" dataOnly="0" labelOnly="1" outline="0" fieldPosition="0"/>
    </format>
    <format dxfId="33">
      <pivotArea dataOnly="0" labelOnly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4">
      <pivotArea dataOnly="0" labelOnly="1" grandRow="1" outline="0" fieldPosition="0"/>
    </format>
    <format dxfId="35">
      <pivotArea dataOnly="0" labelOnly="1" fieldPosition="0">
        <references count="1">
          <reference field="1" count="0"/>
        </references>
      </pivotArea>
    </format>
    <format dxfId="36">
      <pivotArea dataOnly="0" labelOnly="1" fieldPosition="0">
        <references count="1">
          <reference field="1" count="0" defaultSubtotal="1"/>
        </references>
      </pivotArea>
    </format>
    <format dxfId="37">
      <pivotArea dataOnly="0" labelOnly="1" grandCol="1" outline="0" fieldPosition="0"/>
    </format>
    <format dxfId="38">
      <pivotArea type="all" dataOnly="0" outline="0" fieldPosition="0"/>
    </format>
    <format dxfId="39">
      <pivotArea outline="0" collapsedLevelsAreSubtotals="1" fieldPosition="0"/>
    </format>
    <format dxfId="40">
      <pivotArea type="origin" dataOnly="0" labelOnly="1" outline="0" fieldPosition="0"/>
    </format>
    <format dxfId="41">
      <pivotArea type="topRight" dataOnly="0" labelOnly="1" outline="0" fieldPosition="0"/>
    </format>
    <format dxfId="42">
      <pivotArea dataOnly="0" labelOnly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3">
      <pivotArea dataOnly="0" labelOnly="1" grandRow="1" outline="0" fieldPosition="0"/>
    </format>
    <format dxfId="44">
      <pivotArea dataOnly="0" labelOnly="1" fieldPosition="0">
        <references count="1">
          <reference field="1" count="0"/>
        </references>
      </pivotArea>
    </format>
    <format dxfId="45">
      <pivotArea dataOnly="0" labelOnly="1" fieldPosition="0">
        <references count="1">
          <reference field="1" count="0" defaultSubtotal="1"/>
        </references>
      </pivotArea>
    </format>
    <format dxfId="46">
      <pivotArea dataOnly="0" labelOnly="1" grandCol="1" outline="0" fieldPosition="0"/>
    </format>
    <format dxfId="47">
      <pivotArea type="all" dataOnly="0" outline="0" fieldPosition="0"/>
    </format>
    <format dxfId="48">
      <pivotArea outline="0" collapsedLevelsAreSubtotals="1" fieldPosition="0"/>
    </format>
    <format dxfId="49">
      <pivotArea type="origin" dataOnly="0" labelOnly="1" outline="0" fieldPosition="0"/>
    </format>
    <format dxfId="50">
      <pivotArea type="topRight" dataOnly="0" labelOnly="1" outline="0" fieldPosition="0"/>
    </format>
    <format dxfId="51">
      <pivotArea dataOnly="0" labelOnly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2">
      <pivotArea dataOnly="0" labelOnly="1" grandRow="1" outline="0" fieldPosition="0"/>
    </format>
    <format dxfId="53">
      <pivotArea dataOnly="0" labelOnly="1" fieldPosition="0">
        <references count="1">
          <reference field="1" count="0"/>
        </references>
      </pivotArea>
    </format>
    <format dxfId="54">
      <pivotArea dataOnly="0" labelOnly="1" fieldPosition="0">
        <references count="1">
          <reference field="1" count="0" defaultSubtotal="1"/>
        </references>
      </pivotArea>
    </format>
    <format dxfId="55">
      <pivotArea dataOnly="0" labelOnly="1" grandCol="1" outline="0" fieldPosition="0"/>
    </format>
    <format dxfId="56">
      <pivotArea type="all" dataOnly="0" outline="0" fieldPosition="0"/>
    </format>
    <format dxfId="57">
      <pivotArea outline="0" collapsedLevelsAreSubtotals="1" fieldPosition="0"/>
    </format>
    <format dxfId="58">
      <pivotArea type="origin" dataOnly="0" labelOnly="1" outline="0" fieldPosition="0"/>
    </format>
    <format dxfId="59">
      <pivotArea type="topRight" dataOnly="0" labelOnly="1" outline="0" fieldPosition="0"/>
    </format>
    <format dxfId="60">
      <pivotArea dataOnly="0" labelOnly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1">
      <pivotArea dataOnly="0" labelOnly="1" grandRow="1" outline="0" fieldPosition="0"/>
    </format>
    <format dxfId="62">
      <pivotArea dataOnly="0" labelOnly="1" fieldPosition="0">
        <references count="1">
          <reference field="1" count="0"/>
        </references>
      </pivotArea>
    </format>
    <format dxfId="63">
      <pivotArea dataOnly="0" labelOnly="1" fieldPosition="0">
        <references count="1">
          <reference field="1" count="0" defaultSubtotal="1"/>
        </references>
      </pivotArea>
    </format>
    <format dxfId="64">
      <pivotArea dataOnly="0" labelOnly="1" grandCol="1" outline="0" fieldPosition="0"/>
    </format>
    <format dxfId="65">
      <pivotArea type="all" dataOnly="0" outline="0" fieldPosition="0"/>
    </format>
    <format dxfId="66">
      <pivotArea outline="0" collapsedLevelsAreSubtotals="1" fieldPosition="0"/>
    </format>
    <format dxfId="67">
      <pivotArea type="origin" dataOnly="0" labelOnly="1" outline="0" fieldPosition="0"/>
    </format>
    <format dxfId="68">
      <pivotArea type="topRight" dataOnly="0" labelOnly="1" outline="0" fieldPosition="0"/>
    </format>
    <format dxfId="69">
      <pivotArea dataOnly="0" labelOnly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0">
      <pivotArea dataOnly="0" labelOnly="1" grandRow="1" outline="0" fieldPosition="0"/>
    </format>
    <format dxfId="71">
      <pivotArea dataOnly="0" labelOnly="1" fieldPosition="0">
        <references count="1">
          <reference field="1" count="0"/>
        </references>
      </pivotArea>
    </format>
    <format dxfId="72">
      <pivotArea dataOnly="0" labelOnly="1" fieldPosition="0">
        <references count="1">
          <reference field="1" count="0" defaultSubtotal="1"/>
        </references>
      </pivotArea>
    </format>
    <format dxfId="73">
      <pivotArea dataOnly="0" labelOnly="1" grandCol="1" outline="0" fieldPosition="0"/>
    </format>
    <format dxfId="74">
      <pivotArea type="all" dataOnly="0" outline="0" fieldPosition="0"/>
    </format>
    <format dxfId="75">
      <pivotArea outline="0" collapsedLevelsAreSubtotals="1" fieldPosition="0"/>
    </format>
    <format dxfId="76">
      <pivotArea type="origin" dataOnly="0" labelOnly="1" outline="0" fieldPosition="0"/>
    </format>
    <format dxfId="77">
      <pivotArea type="topRight" dataOnly="0" labelOnly="1" outline="0" fieldPosition="0"/>
    </format>
    <format dxfId="78">
      <pivotArea dataOnly="0" labelOnly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9">
      <pivotArea dataOnly="0" labelOnly="1" grandRow="1" outline="0" fieldPosition="0"/>
    </format>
    <format dxfId="80">
      <pivotArea dataOnly="0" labelOnly="1" fieldPosition="0">
        <references count="1">
          <reference field="1" count="0"/>
        </references>
      </pivotArea>
    </format>
    <format dxfId="81">
      <pivotArea dataOnly="0" labelOnly="1" fieldPosition="0">
        <references count="1">
          <reference field="1" count="0" defaultSubtotal="1"/>
        </references>
      </pivotArea>
    </format>
    <format dxfId="82">
      <pivotArea dataOnly="0" labelOnly="1" grandCol="1" outline="0" fieldPosition="0"/>
    </format>
    <format dxfId="83">
      <pivotArea type="all" dataOnly="0" outline="0" fieldPosition="0"/>
    </format>
    <format dxfId="84">
      <pivotArea outline="0" collapsedLevelsAreSubtotals="1" fieldPosition="0"/>
    </format>
    <format dxfId="85">
      <pivotArea type="origin" dataOnly="0" labelOnly="1" outline="0" fieldPosition="0"/>
    </format>
    <format dxfId="86">
      <pivotArea type="topRight" dataOnly="0" labelOnly="1" outline="0" fieldPosition="0"/>
    </format>
    <format dxfId="87">
      <pivotArea dataOnly="0" labelOnly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88">
      <pivotArea dataOnly="0" labelOnly="1" grandRow="1" outline="0" fieldPosition="0"/>
    </format>
    <format dxfId="89">
      <pivotArea dataOnly="0" labelOnly="1" fieldPosition="0">
        <references count="1">
          <reference field="1" count="0"/>
        </references>
      </pivotArea>
    </format>
    <format dxfId="90">
      <pivotArea dataOnly="0" labelOnly="1" fieldPosition="0">
        <references count="1">
          <reference field="1" count="0" defaultSubtotal="1"/>
        </references>
      </pivotArea>
    </format>
    <format dxfId="91">
      <pivotArea dataOnly="0" labelOnly="1" grandCol="1" outline="0" fieldPosition="0"/>
    </format>
    <format dxfId="92">
      <pivotArea type="origin" dataOnly="0" labelOnly="1" outline="0" fieldPosition="0"/>
    </format>
    <format dxfId="93">
      <pivotArea type="origin" dataOnly="0" labelOnly="1" outline="0" fieldPosition="0"/>
    </format>
    <format dxfId="94">
      <pivotArea type="origin" dataOnly="0" labelOnly="1" outline="0" fieldPosition="0"/>
    </format>
    <format dxfId="95">
      <pivotArea type="origin" dataOnly="0" labelOnly="1" outline="0" fieldPosition="0"/>
    </format>
    <format dxfId="96">
      <pivotArea type="all" dataOnly="0" outline="0" fieldPosition="0"/>
    </format>
    <format dxfId="97">
      <pivotArea type="all" dataOnly="0" outline="0" fieldPosition="0"/>
    </format>
    <format dxfId="98">
      <pivotArea type="all" dataOnly="0" outline="0" fieldPosition="0"/>
    </format>
    <format dxfId="99">
      <pivotArea type="all" dataOnly="0" outline="0" fieldPosition="0"/>
    </format>
    <format dxfId="100">
      <pivotArea type="all" dataOnly="0" outline="0" fieldPosition="0"/>
    </format>
    <format dxfId="101">
      <pivotArea outline="0" collapsedLevelsAreSubtotals="1" fieldPosition="0"/>
    </format>
    <format dxfId="102">
      <pivotArea type="origin" dataOnly="0" labelOnly="1" outline="0" fieldPosition="0"/>
    </format>
    <format dxfId="103">
      <pivotArea type="topRight" dataOnly="0" labelOnly="1" outline="0" fieldPosition="0"/>
    </format>
    <format dxfId="104">
      <pivotArea dataOnly="0" labelOnly="1" fieldPosition="0">
        <references count="1">
          <reference field="2" count="0"/>
        </references>
      </pivotArea>
    </format>
    <format dxfId="105">
      <pivotArea dataOnly="0" labelOnly="1" fieldPosition="0">
        <references count="1">
          <reference field="1" count="0"/>
        </references>
      </pivotArea>
    </format>
    <format dxfId="106">
      <pivotArea dataOnly="0" labelOnly="1" fieldPosition="0">
        <references count="1">
          <reference field="1" count="0" defaultSubtotal="1"/>
        </references>
      </pivotArea>
    </format>
    <format dxfId="107">
      <pivotArea type="all" dataOnly="0" outline="0" fieldPosition="0"/>
    </format>
    <format dxfId="108">
      <pivotArea outline="0" collapsedLevelsAreSubtotals="1" fieldPosition="0"/>
    </format>
    <format dxfId="109">
      <pivotArea type="origin" dataOnly="0" labelOnly="1" outline="0" fieldPosition="0"/>
    </format>
    <format dxfId="110">
      <pivotArea type="topRight" dataOnly="0" labelOnly="1" outline="0" fieldPosition="0"/>
    </format>
    <format dxfId="111">
      <pivotArea dataOnly="0" labelOnly="1" fieldPosition="0">
        <references count="1">
          <reference field="2" count="0"/>
        </references>
      </pivotArea>
    </format>
    <format dxfId="112">
      <pivotArea dataOnly="0" labelOnly="1" fieldPosition="0">
        <references count="1">
          <reference field="1" count="0"/>
        </references>
      </pivotArea>
    </format>
    <format dxfId="113">
      <pivotArea dataOnly="0" labelOnly="1" fieldPosition="0">
        <references count="1">
          <reference field="1" count="0" defaultSubtotal="1"/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4:M7" totalsRowShown="0" headerRowDxfId="14" dataDxfId="13">
  <autoFilter ref="A4:M7" xr:uid="{00000000-0009-0000-0100-000005000000}"/>
  <tableColumns count="13">
    <tableColumn id="1" xr3:uid="{00000000-0010-0000-0000-000001000000}" name="COMPANY" dataDxfId="12"/>
    <tableColumn id="2" xr3:uid="{00000000-0010-0000-0000-000002000000}" name="Jan" dataDxfId="11"/>
    <tableColumn id="3" xr3:uid="{00000000-0010-0000-0000-000003000000}" name="Feb" dataDxfId="10"/>
    <tableColumn id="4" xr3:uid="{00000000-0010-0000-0000-000004000000}" name="Mar" dataDxfId="9"/>
    <tableColumn id="5" xr3:uid="{00000000-0010-0000-0000-000005000000}" name="Apr" dataDxfId="8"/>
    <tableColumn id="6" xr3:uid="{00000000-0010-0000-0000-000006000000}" name="May" dataDxfId="7"/>
    <tableColumn id="7" xr3:uid="{00000000-0010-0000-0000-000007000000}" name="Jun" dataDxfId="6"/>
    <tableColumn id="8" xr3:uid="{00000000-0010-0000-0000-000008000000}" name="Jul" dataDxfId="5"/>
    <tableColumn id="9" xr3:uid="{00000000-0010-0000-0000-000009000000}" name="Aug" dataDxfId="4"/>
    <tableColumn id="10" xr3:uid="{00000000-0010-0000-0000-00000A000000}" name="Sep" dataDxfId="3"/>
    <tableColumn id="11" xr3:uid="{00000000-0010-0000-0000-00000B000000}" name="Oct" dataDxfId="2"/>
    <tableColumn id="12" xr3:uid="{00000000-0010-0000-0000-00000C000000}" name="Nov" dataDxfId="1"/>
    <tableColumn id="13" xr3:uid="{00000000-0010-0000-0000-00000D000000}" name="Dec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 xr3:uid="{AEA406A1-0E4B-5B11-9CD5-51D6E497D94C}"/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3:M22"/>
  <sheetViews>
    <sheetView workbookViewId="0" xr3:uid="{958C4451-9541-5A59-BF78-D2F731DF1C81}">
      <selection activeCell="H17" sqref="H17"/>
    </sheetView>
  </sheetViews>
  <sheetFormatPr defaultRowHeight="14.45"/>
  <cols>
    <col min="1" max="1" width="40" bestFit="1" customWidth="1"/>
    <col min="2" max="15" width="5.5703125" customWidth="1"/>
    <col min="16" max="16" width="9.28515625" customWidth="1"/>
    <col min="17" max="17" width="11.28515625" customWidth="1"/>
    <col min="18" max="21" width="12" bestFit="1" customWidth="1"/>
    <col min="22" max="23" width="11" customWidth="1"/>
    <col min="24" max="27" width="12" bestFit="1" customWidth="1"/>
    <col min="28" max="28" width="6" customWidth="1"/>
    <col min="29" max="31" width="12" bestFit="1" customWidth="1"/>
    <col min="32" max="32" width="7" customWidth="1"/>
    <col min="33" max="40" width="12" bestFit="1" customWidth="1"/>
    <col min="41" max="41" width="8.85546875" customWidth="1"/>
    <col min="42" max="42" width="7" customWidth="1"/>
    <col min="43" max="45" width="12" bestFit="1" customWidth="1"/>
    <col min="46" max="46" width="6.140625" customWidth="1"/>
    <col min="47" max="47" width="12" bestFit="1" customWidth="1"/>
    <col min="48" max="48" width="10" customWidth="1"/>
    <col min="49" max="50" width="12" bestFit="1" customWidth="1"/>
  </cols>
  <sheetData>
    <row r="3" spans="1:13">
      <c r="A3" s="34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>
      <c r="A4" s="33"/>
      <c r="B4" s="33" t="s">
        <v>1</v>
      </c>
      <c r="C4" s="33" t="s">
        <v>2</v>
      </c>
      <c r="D4" s="33" t="s">
        <v>3</v>
      </c>
      <c r="E4" s="33" t="s">
        <v>4</v>
      </c>
      <c r="F4" s="33" t="s">
        <v>5</v>
      </c>
      <c r="G4" s="33" t="s">
        <v>6</v>
      </c>
      <c r="H4" s="33" t="s">
        <v>7</v>
      </c>
      <c r="I4" s="33" t="s">
        <v>8</v>
      </c>
      <c r="J4" s="33" t="s">
        <v>9</v>
      </c>
      <c r="K4" s="33" t="s">
        <v>10</v>
      </c>
      <c r="L4" s="33" t="s">
        <v>11</v>
      </c>
      <c r="M4" s="33" t="s">
        <v>12</v>
      </c>
    </row>
    <row r="5" spans="1:13">
      <c r="A5" s="32" t="s">
        <v>13</v>
      </c>
      <c r="B5" s="33">
        <v>7.6366249999999996</v>
      </c>
      <c r="C5" s="33">
        <v>7.6753125000000013</v>
      </c>
      <c r="D5" s="33">
        <v>7.9721875000000022</v>
      </c>
      <c r="E5" s="33">
        <v>9.2276190476190472</v>
      </c>
      <c r="F5" s="33">
        <v>10.185396825396829</v>
      </c>
      <c r="G5" s="33">
        <v>9.4432812500000054</v>
      </c>
      <c r="H5" s="33">
        <v>9.2993846153846196</v>
      </c>
      <c r="I5" s="33">
        <v>8.3353846153846156</v>
      </c>
      <c r="J5" s="33">
        <v>7.1372131147540996</v>
      </c>
      <c r="K5" s="33">
        <v>6.1460294117647063</v>
      </c>
      <c r="L5" s="33">
        <v>5.8675000000000015</v>
      </c>
      <c r="M5" s="33">
        <v>5.7050000000000018</v>
      </c>
    </row>
    <row r="6" spans="1:13">
      <c r="A6" s="32" t="s">
        <v>14</v>
      </c>
      <c r="B6" s="33">
        <v>12.320625</v>
      </c>
      <c r="C6" s="33">
        <v>14.54546875</v>
      </c>
      <c r="D6" s="33">
        <v>14.503906249999998</v>
      </c>
      <c r="E6" s="33">
        <v>13.52809523809524</v>
      </c>
      <c r="F6" s="33">
        <v>13.010317460317463</v>
      </c>
      <c r="G6" s="33">
        <v>12.919062500000003</v>
      </c>
      <c r="H6" s="33">
        <v>12.809538461538462</v>
      </c>
      <c r="I6" s="33">
        <v>14.443692307692304</v>
      </c>
      <c r="J6" s="33">
        <v>13.507868852459019</v>
      </c>
      <c r="K6" s="33">
        <v>13.270294117647058</v>
      </c>
      <c r="L6" s="33">
        <v>13.07566666666667</v>
      </c>
      <c r="M6" s="33">
        <v>12.942656250000001</v>
      </c>
    </row>
    <row r="7" spans="1:13">
      <c r="A7" s="32" t="s">
        <v>15</v>
      </c>
      <c r="B7" s="33">
        <v>20.542750000000002</v>
      </c>
      <c r="C7" s="33">
        <v>18.870312500000011</v>
      </c>
      <c r="D7" s="33">
        <v>17.703749999999996</v>
      </c>
      <c r="E7" s="33">
        <v>17.884444444444448</v>
      </c>
      <c r="F7" s="33">
        <v>19.455555555555556</v>
      </c>
      <c r="G7" s="33">
        <v>19.449843750000003</v>
      </c>
      <c r="H7" s="33">
        <v>20.21</v>
      </c>
      <c r="I7" s="33">
        <v>19.007999999999996</v>
      </c>
      <c r="J7" s="33">
        <v>18.851475409836059</v>
      </c>
      <c r="K7" s="33">
        <v>19.298676470588234</v>
      </c>
      <c r="L7" s="33">
        <v>20.009666666666671</v>
      </c>
      <c r="M7" s="33">
        <v>22.261874999999986</v>
      </c>
    </row>
    <row r="22" spans="6:6">
      <c r="F22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2344"/>
  <sheetViews>
    <sheetView workbookViewId="0" xr3:uid="{842E5F09-E766-5B8D-85AF-A39847EA96FD}">
      <pane ySplit="1" topLeftCell="A2310" activePane="bottomLeft" state="frozen"/>
      <selection pane="bottomLeft" activeCell="E1" sqref="E1:E1048576"/>
      <selection activeCell="B10" sqref="B10"/>
    </sheetView>
  </sheetViews>
  <sheetFormatPr defaultRowHeight="14.45"/>
  <cols>
    <col min="1" max="1" width="11.7109375" bestFit="1" customWidth="1"/>
    <col min="2" max="2" width="15.42578125" bestFit="1" customWidth="1"/>
    <col min="3" max="3" width="10.140625" bestFit="1" customWidth="1"/>
    <col min="4" max="4" width="19" bestFit="1" customWidth="1"/>
    <col min="5" max="5" width="16" bestFit="1" customWidth="1"/>
    <col min="6" max="6" width="17.7109375" bestFit="1" customWidth="1"/>
    <col min="7" max="7" width="19" bestFit="1" customWidth="1"/>
    <col min="8" max="8" width="15.7109375" bestFit="1" customWidth="1"/>
    <col min="9" max="9" width="13.42578125" bestFit="1" customWidth="1"/>
    <col min="23" max="23" width="10.42578125" customWidth="1"/>
  </cols>
  <sheetData>
    <row r="1" spans="1:9">
      <c r="A1" s="27" t="s">
        <v>16</v>
      </c>
      <c r="B1" s="27" t="s">
        <v>17</v>
      </c>
      <c r="C1" s="27" t="s">
        <v>18</v>
      </c>
      <c r="D1" s="27" t="s">
        <v>19</v>
      </c>
      <c r="E1" s="27" t="s">
        <v>20</v>
      </c>
      <c r="F1" s="27" t="s">
        <v>21</v>
      </c>
      <c r="G1" s="27" t="s">
        <v>22</v>
      </c>
      <c r="H1" s="27" t="s">
        <v>23</v>
      </c>
      <c r="I1" s="27" t="s">
        <v>24</v>
      </c>
    </row>
    <row r="2" spans="1:9">
      <c r="A2" s="27" t="s">
        <v>25</v>
      </c>
      <c r="B2" s="27" t="s">
        <v>13</v>
      </c>
      <c r="C2" s="28">
        <v>39085</v>
      </c>
      <c r="D2" s="27">
        <v>14.71</v>
      </c>
      <c r="E2" s="27">
        <v>14.85</v>
      </c>
      <c r="F2" s="27">
        <v>14.61</v>
      </c>
      <c r="G2" s="27">
        <v>14.76</v>
      </c>
      <c r="H2" s="27">
        <v>384000</v>
      </c>
      <c r="I2" s="29" t="str">
        <f t="shared" ref="I2:I65" si="0">IF(F2&lt;D2-0.15,"Closed","Open")</f>
        <v>Open</v>
      </c>
    </row>
    <row r="3" spans="1:9">
      <c r="A3" s="27" t="s">
        <v>25</v>
      </c>
      <c r="B3" s="27" t="s">
        <v>13</v>
      </c>
      <c r="C3" s="28">
        <v>39086</v>
      </c>
      <c r="D3" s="27">
        <v>14.76</v>
      </c>
      <c r="E3" s="27">
        <v>14.79</v>
      </c>
      <c r="F3" s="27">
        <v>14.62</v>
      </c>
      <c r="G3" s="27">
        <v>14.67</v>
      </c>
      <c r="H3" s="27">
        <v>599300</v>
      </c>
      <c r="I3" s="29" t="str">
        <f t="shared" si="0"/>
        <v>Open</v>
      </c>
    </row>
    <row r="4" spans="1:9">
      <c r="A4" s="27" t="s">
        <v>25</v>
      </c>
      <c r="B4" s="27" t="s">
        <v>13</v>
      </c>
      <c r="C4" s="28">
        <v>39087</v>
      </c>
      <c r="D4" s="27">
        <v>14.19</v>
      </c>
      <c r="E4" s="27">
        <v>14.64</v>
      </c>
      <c r="F4" s="27">
        <v>14.05</v>
      </c>
      <c r="G4" s="27">
        <v>14.24</v>
      </c>
      <c r="H4" s="27">
        <v>345400</v>
      </c>
      <c r="I4" s="29" t="str">
        <f t="shared" si="0"/>
        <v>Open</v>
      </c>
    </row>
    <row r="5" spans="1:9">
      <c r="A5" s="27" t="s">
        <v>25</v>
      </c>
      <c r="B5" s="27" t="s">
        <v>13</v>
      </c>
      <c r="C5" s="28">
        <v>39090</v>
      </c>
      <c r="D5" s="27">
        <v>14.22</v>
      </c>
      <c r="E5" s="27">
        <v>14.48</v>
      </c>
      <c r="F5" s="27">
        <v>14.06</v>
      </c>
      <c r="G5" s="27">
        <v>14.3</v>
      </c>
      <c r="H5" s="27">
        <v>231800</v>
      </c>
      <c r="I5" s="29" t="str">
        <f t="shared" si="0"/>
        <v>Closed</v>
      </c>
    </row>
    <row r="6" spans="1:9">
      <c r="A6" s="27" t="s">
        <v>25</v>
      </c>
      <c r="B6" s="27" t="s">
        <v>13</v>
      </c>
      <c r="C6" s="28">
        <v>39091</v>
      </c>
      <c r="D6" s="27">
        <v>14.3</v>
      </c>
      <c r="E6" s="27">
        <v>14.33</v>
      </c>
      <c r="F6" s="27">
        <v>13.91</v>
      </c>
      <c r="G6" s="27">
        <v>14.13</v>
      </c>
      <c r="H6" s="27">
        <v>202800</v>
      </c>
      <c r="I6" s="29" t="str">
        <f t="shared" si="0"/>
        <v>Closed</v>
      </c>
    </row>
    <row r="7" spans="1:9">
      <c r="A7" s="27" t="s">
        <v>25</v>
      </c>
      <c r="B7" s="27" t="s">
        <v>13</v>
      </c>
      <c r="C7" s="28">
        <v>39092</v>
      </c>
      <c r="D7" s="27">
        <v>14.03</v>
      </c>
      <c r="E7" s="27">
        <v>14.2</v>
      </c>
      <c r="F7" s="27">
        <v>13.97</v>
      </c>
      <c r="G7" s="27">
        <v>14.18</v>
      </c>
      <c r="H7" s="27">
        <v>187700</v>
      </c>
      <c r="I7" s="29" t="str">
        <f t="shared" si="0"/>
        <v>Open</v>
      </c>
    </row>
    <row r="8" spans="1:9">
      <c r="A8" s="27" t="s">
        <v>25</v>
      </c>
      <c r="B8" s="27" t="s">
        <v>13</v>
      </c>
      <c r="C8" s="28">
        <v>39093</v>
      </c>
      <c r="D8" s="27">
        <v>14.18</v>
      </c>
      <c r="E8" s="27">
        <v>14.34</v>
      </c>
      <c r="F8" s="27">
        <v>14.07</v>
      </c>
      <c r="G8" s="27">
        <v>14.34</v>
      </c>
      <c r="H8" s="27">
        <v>161900</v>
      </c>
      <c r="I8" s="29" t="str">
        <f t="shared" si="0"/>
        <v>Open</v>
      </c>
    </row>
    <row r="9" spans="1:9">
      <c r="A9" s="27" t="s">
        <v>25</v>
      </c>
      <c r="B9" s="27" t="s">
        <v>13</v>
      </c>
      <c r="C9" s="28">
        <v>39094</v>
      </c>
      <c r="D9" s="27">
        <v>14.3</v>
      </c>
      <c r="E9" s="27">
        <v>14.35</v>
      </c>
      <c r="F9" s="27">
        <v>14.19</v>
      </c>
      <c r="G9" s="27">
        <v>14.3</v>
      </c>
      <c r="H9" s="27">
        <v>178000</v>
      </c>
      <c r="I9" s="29" t="str">
        <f t="shared" si="0"/>
        <v>Open</v>
      </c>
    </row>
    <row r="10" spans="1:9">
      <c r="A10" s="27" t="s">
        <v>25</v>
      </c>
      <c r="B10" s="27" t="s">
        <v>13</v>
      </c>
      <c r="C10" s="28">
        <v>39098</v>
      </c>
      <c r="D10" s="27">
        <v>14.38</v>
      </c>
      <c r="E10" s="27">
        <v>14.46</v>
      </c>
      <c r="F10" s="27">
        <v>13.83</v>
      </c>
      <c r="G10" s="27">
        <v>14.02</v>
      </c>
      <c r="H10" s="27">
        <v>172400</v>
      </c>
      <c r="I10" s="29" t="str">
        <f t="shared" si="0"/>
        <v>Closed</v>
      </c>
    </row>
    <row r="11" spans="1:9">
      <c r="A11" s="27" t="s">
        <v>25</v>
      </c>
      <c r="B11" s="27" t="s">
        <v>13</v>
      </c>
      <c r="C11" s="28">
        <v>39099</v>
      </c>
      <c r="D11" s="27">
        <v>14.01</v>
      </c>
      <c r="E11" s="27">
        <v>14.16</v>
      </c>
      <c r="F11" s="27">
        <v>13.96</v>
      </c>
      <c r="G11" s="27">
        <v>13.96</v>
      </c>
      <c r="H11" s="27">
        <v>129700</v>
      </c>
      <c r="I11" s="29" t="str">
        <f t="shared" si="0"/>
        <v>Open</v>
      </c>
    </row>
    <row r="12" spans="1:9">
      <c r="A12" s="27" t="s">
        <v>25</v>
      </c>
      <c r="B12" s="27" t="s">
        <v>13</v>
      </c>
      <c r="C12" s="28">
        <v>39100</v>
      </c>
      <c r="D12" s="27">
        <v>13.93</v>
      </c>
      <c r="E12" s="27">
        <v>14.1</v>
      </c>
      <c r="F12" s="27">
        <v>13.7</v>
      </c>
      <c r="G12" s="27">
        <v>13.7</v>
      </c>
      <c r="H12" s="27">
        <v>275800</v>
      </c>
      <c r="I12" s="29" t="str">
        <f t="shared" si="0"/>
        <v>Closed</v>
      </c>
    </row>
    <row r="13" spans="1:9">
      <c r="A13" s="27" t="s">
        <v>25</v>
      </c>
      <c r="B13" s="27" t="s">
        <v>13</v>
      </c>
      <c r="C13" s="28">
        <v>39101</v>
      </c>
      <c r="D13" s="27">
        <v>13.69</v>
      </c>
      <c r="E13" s="27">
        <v>13.84</v>
      </c>
      <c r="F13" s="27">
        <v>13.39</v>
      </c>
      <c r="G13" s="27">
        <v>13.84</v>
      </c>
      <c r="H13" s="27">
        <v>295600</v>
      </c>
      <c r="I13" s="29" t="str">
        <f t="shared" si="0"/>
        <v>Closed</v>
      </c>
    </row>
    <row r="14" spans="1:9">
      <c r="A14" s="27" t="s">
        <v>25</v>
      </c>
      <c r="B14" s="27" t="s">
        <v>13</v>
      </c>
      <c r="C14" s="28">
        <v>39104</v>
      </c>
      <c r="D14" s="27">
        <v>13.83</v>
      </c>
      <c r="E14" s="27">
        <v>13.86</v>
      </c>
      <c r="F14" s="27">
        <v>13.44</v>
      </c>
      <c r="G14" s="27">
        <v>13.55</v>
      </c>
      <c r="H14" s="27">
        <v>316600</v>
      </c>
      <c r="I14" s="29" t="str">
        <f t="shared" si="0"/>
        <v>Closed</v>
      </c>
    </row>
    <row r="15" spans="1:9">
      <c r="A15" s="27" t="s">
        <v>25</v>
      </c>
      <c r="B15" s="27" t="s">
        <v>13</v>
      </c>
      <c r="C15" s="28">
        <v>39105</v>
      </c>
      <c r="D15" s="27">
        <v>13.5</v>
      </c>
      <c r="E15" s="27">
        <v>14.05</v>
      </c>
      <c r="F15" s="27">
        <v>13.5</v>
      </c>
      <c r="G15" s="27">
        <v>13.87</v>
      </c>
      <c r="H15" s="27">
        <v>299200</v>
      </c>
      <c r="I15" s="29" t="str">
        <f t="shared" si="0"/>
        <v>Open</v>
      </c>
    </row>
    <row r="16" spans="1:9">
      <c r="A16" s="27" t="s">
        <v>25</v>
      </c>
      <c r="B16" s="27" t="s">
        <v>13</v>
      </c>
      <c r="C16" s="28">
        <v>39106</v>
      </c>
      <c r="D16" s="27">
        <v>13.92</v>
      </c>
      <c r="E16" s="27">
        <v>14.06</v>
      </c>
      <c r="F16" s="27">
        <v>13.92</v>
      </c>
      <c r="G16" s="27">
        <v>14</v>
      </c>
      <c r="H16" s="27">
        <v>206600</v>
      </c>
      <c r="I16" s="29" t="str">
        <f t="shared" si="0"/>
        <v>Open</v>
      </c>
    </row>
    <row r="17" spans="1:9">
      <c r="A17" s="27" t="s">
        <v>25</v>
      </c>
      <c r="B17" s="27" t="s">
        <v>13</v>
      </c>
      <c r="C17" s="28">
        <v>39107</v>
      </c>
      <c r="D17" s="27">
        <v>14</v>
      </c>
      <c r="E17" s="27">
        <v>14</v>
      </c>
      <c r="F17" s="27">
        <v>13.64</v>
      </c>
      <c r="G17" s="27">
        <v>13.74</v>
      </c>
      <c r="H17" s="27">
        <v>237700</v>
      </c>
      <c r="I17" s="29" t="str">
        <f t="shared" si="0"/>
        <v>Closed</v>
      </c>
    </row>
    <row r="18" spans="1:9">
      <c r="A18" s="27" t="s">
        <v>25</v>
      </c>
      <c r="B18" s="27" t="s">
        <v>13</v>
      </c>
      <c r="C18" s="28">
        <v>39108</v>
      </c>
      <c r="D18" s="27">
        <v>13.74</v>
      </c>
      <c r="E18" s="27">
        <v>13.8</v>
      </c>
      <c r="F18" s="27">
        <v>13.5</v>
      </c>
      <c r="G18" s="27">
        <v>13.76</v>
      </c>
      <c r="H18" s="27">
        <v>183800</v>
      </c>
      <c r="I18" s="29" t="str">
        <f t="shared" si="0"/>
        <v>Closed</v>
      </c>
    </row>
    <row r="19" spans="1:9">
      <c r="A19" s="27" t="s">
        <v>25</v>
      </c>
      <c r="B19" s="27" t="s">
        <v>13</v>
      </c>
      <c r="C19" s="28">
        <v>39111</v>
      </c>
      <c r="D19" s="27">
        <v>13.76</v>
      </c>
      <c r="E19" s="27">
        <v>14.01</v>
      </c>
      <c r="F19" s="27">
        <v>13.76</v>
      </c>
      <c r="G19" s="27">
        <v>13.98</v>
      </c>
      <c r="H19" s="27">
        <v>285100</v>
      </c>
      <c r="I19" s="29" t="str">
        <f t="shared" si="0"/>
        <v>Open</v>
      </c>
    </row>
    <row r="20" spans="1:9">
      <c r="A20" s="27" t="s">
        <v>25</v>
      </c>
      <c r="B20" s="27" t="s">
        <v>13</v>
      </c>
      <c r="C20" s="28">
        <v>39112</v>
      </c>
      <c r="D20" s="27">
        <v>13.96</v>
      </c>
      <c r="E20" s="27">
        <v>14.09</v>
      </c>
      <c r="F20" s="27">
        <v>13.91</v>
      </c>
      <c r="G20" s="27">
        <v>13.96</v>
      </c>
      <c r="H20" s="27">
        <v>414300</v>
      </c>
      <c r="I20" s="29" t="str">
        <f t="shared" si="0"/>
        <v>Open</v>
      </c>
    </row>
    <row r="21" spans="1:9">
      <c r="A21" s="27" t="s">
        <v>25</v>
      </c>
      <c r="B21" s="27" t="s">
        <v>13</v>
      </c>
      <c r="C21" s="28">
        <v>39113</v>
      </c>
      <c r="D21" s="27">
        <v>13.95</v>
      </c>
      <c r="E21" s="27">
        <v>14.03</v>
      </c>
      <c r="F21" s="27">
        <v>13.83</v>
      </c>
      <c r="G21" s="27">
        <v>13.96</v>
      </c>
      <c r="H21" s="27">
        <v>192500</v>
      </c>
      <c r="I21" s="29" t="str">
        <f t="shared" si="0"/>
        <v>Open</v>
      </c>
    </row>
    <row r="22" spans="1:9">
      <c r="A22" s="27" t="s">
        <v>25</v>
      </c>
      <c r="B22" s="27" t="s">
        <v>13</v>
      </c>
      <c r="C22" s="28">
        <v>39114</v>
      </c>
      <c r="D22" s="27">
        <v>14.03</v>
      </c>
      <c r="E22" s="27">
        <v>14.05</v>
      </c>
      <c r="F22" s="27">
        <v>13.52</v>
      </c>
      <c r="G22" s="27">
        <v>14.03</v>
      </c>
      <c r="H22" s="27">
        <v>185700</v>
      </c>
      <c r="I22" s="29" t="str">
        <f t="shared" si="0"/>
        <v>Closed</v>
      </c>
    </row>
    <row r="23" spans="1:9">
      <c r="A23" s="27" t="s">
        <v>25</v>
      </c>
      <c r="B23" s="27" t="s">
        <v>13</v>
      </c>
      <c r="C23" s="28">
        <v>39115</v>
      </c>
      <c r="D23" s="27">
        <v>14.04</v>
      </c>
      <c r="E23" s="27">
        <v>14.16</v>
      </c>
      <c r="F23" s="27">
        <v>13.96</v>
      </c>
      <c r="G23" s="27">
        <v>14.08</v>
      </c>
      <c r="H23" s="27">
        <v>240600</v>
      </c>
      <c r="I23" s="29" t="str">
        <f t="shared" si="0"/>
        <v>Open</v>
      </c>
    </row>
    <row r="24" spans="1:9">
      <c r="A24" s="27" t="s">
        <v>25</v>
      </c>
      <c r="B24" s="27" t="s">
        <v>13</v>
      </c>
      <c r="C24" s="28">
        <v>39118</v>
      </c>
      <c r="D24" s="27">
        <v>14.14</v>
      </c>
      <c r="E24" s="27">
        <v>14.14</v>
      </c>
      <c r="F24" s="27">
        <v>13.88</v>
      </c>
      <c r="G24" s="27">
        <v>14.01</v>
      </c>
      <c r="H24" s="27">
        <v>197100</v>
      </c>
      <c r="I24" s="29" t="str">
        <f t="shared" si="0"/>
        <v>Closed</v>
      </c>
    </row>
    <row r="25" spans="1:9">
      <c r="A25" s="27" t="s">
        <v>25</v>
      </c>
      <c r="B25" s="27" t="s">
        <v>13</v>
      </c>
      <c r="C25" s="28">
        <v>39119</v>
      </c>
      <c r="D25" s="27">
        <v>14</v>
      </c>
      <c r="E25" s="27">
        <v>14.17</v>
      </c>
      <c r="F25" s="27">
        <v>13.87</v>
      </c>
      <c r="G25" s="27">
        <v>14.05</v>
      </c>
      <c r="H25" s="27">
        <v>789600</v>
      </c>
      <c r="I25" s="29" t="str">
        <f t="shared" si="0"/>
        <v>Open</v>
      </c>
    </row>
    <row r="26" spans="1:9">
      <c r="A26" s="27" t="s">
        <v>25</v>
      </c>
      <c r="B26" s="27" t="s">
        <v>13</v>
      </c>
      <c r="C26" s="28">
        <v>39120</v>
      </c>
      <c r="D26" s="27">
        <v>14.05</v>
      </c>
      <c r="E26" s="27">
        <v>14.07</v>
      </c>
      <c r="F26" s="27">
        <v>13.77</v>
      </c>
      <c r="G26" s="27">
        <v>14.05</v>
      </c>
      <c r="H26" s="27">
        <v>544600</v>
      </c>
      <c r="I26" s="29" t="str">
        <f t="shared" si="0"/>
        <v>Closed</v>
      </c>
    </row>
    <row r="27" spans="1:9">
      <c r="A27" s="27" t="s">
        <v>25</v>
      </c>
      <c r="B27" s="27" t="s">
        <v>13</v>
      </c>
      <c r="C27" s="28">
        <v>39121</v>
      </c>
      <c r="D27" s="27">
        <v>14.05</v>
      </c>
      <c r="E27" s="27">
        <v>14.41</v>
      </c>
      <c r="F27" s="27">
        <v>14.05</v>
      </c>
      <c r="G27" s="27">
        <v>14.36</v>
      </c>
      <c r="H27" s="27">
        <v>1056800</v>
      </c>
      <c r="I27" s="29" t="str">
        <f t="shared" si="0"/>
        <v>Open</v>
      </c>
    </row>
    <row r="28" spans="1:9">
      <c r="A28" s="27" t="s">
        <v>25</v>
      </c>
      <c r="B28" s="27" t="s">
        <v>13</v>
      </c>
      <c r="C28" s="28">
        <v>39122</v>
      </c>
      <c r="D28" s="27">
        <v>14.36</v>
      </c>
      <c r="E28" s="27">
        <v>14.51</v>
      </c>
      <c r="F28" s="27">
        <v>14.27</v>
      </c>
      <c r="G28" s="27">
        <v>14.3</v>
      </c>
      <c r="H28" s="27">
        <v>521000</v>
      </c>
      <c r="I28" s="29" t="str">
        <f t="shared" si="0"/>
        <v>Open</v>
      </c>
    </row>
    <row r="29" spans="1:9">
      <c r="A29" s="27" t="s">
        <v>25</v>
      </c>
      <c r="B29" s="27" t="s">
        <v>13</v>
      </c>
      <c r="C29" s="28">
        <v>39125</v>
      </c>
      <c r="D29" s="27">
        <v>14.32</v>
      </c>
      <c r="E29" s="27">
        <v>14.52</v>
      </c>
      <c r="F29" s="27">
        <v>14.23</v>
      </c>
      <c r="G29" s="27">
        <v>14.5</v>
      </c>
      <c r="H29" s="27">
        <v>574500</v>
      </c>
      <c r="I29" s="29" t="str">
        <f t="shared" si="0"/>
        <v>Open</v>
      </c>
    </row>
    <row r="30" spans="1:9">
      <c r="A30" s="27" t="s">
        <v>25</v>
      </c>
      <c r="B30" s="27" t="s">
        <v>13</v>
      </c>
      <c r="C30" s="28">
        <v>39126</v>
      </c>
      <c r="D30" s="27">
        <v>14.5</v>
      </c>
      <c r="E30" s="27">
        <v>14.65</v>
      </c>
      <c r="F30" s="27">
        <v>14.45</v>
      </c>
      <c r="G30" s="27">
        <v>14.5</v>
      </c>
      <c r="H30" s="27">
        <v>404800</v>
      </c>
      <c r="I30" s="29" t="str">
        <f t="shared" si="0"/>
        <v>Open</v>
      </c>
    </row>
    <row r="31" spans="1:9">
      <c r="A31" s="27" t="s">
        <v>25</v>
      </c>
      <c r="B31" s="27" t="s">
        <v>13</v>
      </c>
      <c r="C31" s="28">
        <v>39127</v>
      </c>
      <c r="D31" s="27">
        <v>14.5</v>
      </c>
      <c r="E31" s="27">
        <v>14.71</v>
      </c>
      <c r="F31" s="27">
        <v>14.45</v>
      </c>
      <c r="G31" s="27">
        <v>14.63</v>
      </c>
      <c r="H31" s="27">
        <v>378000</v>
      </c>
      <c r="I31" s="29" t="str">
        <f t="shared" si="0"/>
        <v>Open</v>
      </c>
    </row>
    <row r="32" spans="1:9">
      <c r="A32" s="27" t="s">
        <v>25</v>
      </c>
      <c r="B32" s="27" t="s">
        <v>13</v>
      </c>
      <c r="C32" s="28">
        <v>39128</v>
      </c>
      <c r="D32" s="27">
        <v>14.59</v>
      </c>
      <c r="E32" s="27">
        <v>14.72</v>
      </c>
      <c r="F32" s="27">
        <v>14.51</v>
      </c>
      <c r="G32" s="27">
        <v>14.71</v>
      </c>
      <c r="H32" s="27">
        <v>346100</v>
      </c>
      <c r="I32" s="29" t="str">
        <f t="shared" si="0"/>
        <v>Open</v>
      </c>
    </row>
    <row r="33" spans="1:9">
      <c r="A33" s="27" t="s">
        <v>25</v>
      </c>
      <c r="B33" s="27" t="s">
        <v>13</v>
      </c>
      <c r="C33" s="28">
        <v>39129</v>
      </c>
      <c r="D33" s="27">
        <v>14.71</v>
      </c>
      <c r="E33" s="27">
        <v>14.8</v>
      </c>
      <c r="F33" s="27">
        <v>14.53</v>
      </c>
      <c r="G33" s="27">
        <v>14.76</v>
      </c>
      <c r="H33" s="27">
        <v>249100</v>
      </c>
      <c r="I33" s="29" t="str">
        <f t="shared" si="0"/>
        <v>Closed</v>
      </c>
    </row>
    <row r="34" spans="1:9">
      <c r="A34" s="27" t="s">
        <v>25</v>
      </c>
      <c r="B34" s="27" t="s">
        <v>13</v>
      </c>
      <c r="C34" s="28">
        <v>39133</v>
      </c>
      <c r="D34" s="27">
        <v>14.69</v>
      </c>
      <c r="E34" s="27">
        <v>14.79</v>
      </c>
      <c r="F34" s="27">
        <v>14.56</v>
      </c>
      <c r="G34" s="27">
        <v>14.73</v>
      </c>
      <c r="H34" s="27">
        <v>243700</v>
      </c>
      <c r="I34" s="29" t="str">
        <f t="shared" si="0"/>
        <v>Open</v>
      </c>
    </row>
    <row r="35" spans="1:9">
      <c r="A35" s="27" t="s">
        <v>25</v>
      </c>
      <c r="B35" s="27" t="s">
        <v>13</v>
      </c>
      <c r="C35" s="28">
        <v>39134</v>
      </c>
      <c r="D35" s="27">
        <v>14.68</v>
      </c>
      <c r="E35" s="27">
        <v>14.71</v>
      </c>
      <c r="F35" s="27">
        <v>14.52</v>
      </c>
      <c r="G35" s="27">
        <v>14.59</v>
      </c>
      <c r="H35" s="27">
        <v>204100</v>
      </c>
      <c r="I35" s="29" t="str">
        <f t="shared" si="0"/>
        <v>Closed</v>
      </c>
    </row>
    <row r="36" spans="1:9">
      <c r="A36" s="27" t="s">
        <v>25</v>
      </c>
      <c r="B36" s="27" t="s">
        <v>13</v>
      </c>
      <c r="C36" s="28">
        <v>39135</v>
      </c>
      <c r="D36" s="27">
        <v>14.55</v>
      </c>
      <c r="E36" s="27">
        <v>14.56</v>
      </c>
      <c r="F36" s="27">
        <v>14.26</v>
      </c>
      <c r="G36" s="27">
        <v>14.47</v>
      </c>
      <c r="H36" s="27">
        <v>241900</v>
      </c>
      <c r="I36" s="29" t="str">
        <f t="shared" si="0"/>
        <v>Closed</v>
      </c>
    </row>
    <row r="37" spans="1:9">
      <c r="A37" s="27" t="s">
        <v>25</v>
      </c>
      <c r="B37" s="27" t="s">
        <v>13</v>
      </c>
      <c r="C37" s="28">
        <v>39136</v>
      </c>
      <c r="D37" s="27">
        <v>14.41</v>
      </c>
      <c r="E37" s="27">
        <v>14.41</v>
      </c>
      <c r="F37" s="27">
        <v>14.09</v>
      </c>
      <c r="G37" s="27">
        <v>14.16</v>
      </c>
      <c r="H37" s="27">
        <v>256300</v>
      </c>
      <c r="I37" s="29" t="str">
        <f t="shared" si="0"/>
        <v>Closed</v>
      </c>
    </row>
    <row r="38" spans="1:9">
      <c r="A38" s="27" t="s">
        <v>25</v>
      </c>
      <c r="B38" s="27" t="s">
        <v>13</v>
      </c>
      <c r="C38" s="28">
        <v>39139</v>
      </c>
      <c r="D38" s="27">
        <v>14.13</v>
      </c>
      <c r="E38" s="27">
        <v>14.23</v>
      </c>
      <c r="F38" s="27">
        <v>13.95</v>
      </c>
      <c r="G38" s="27">
        <v>14.08</v>
      </c>
      <c r="H38" s="27">
        <v>259800</v>
      </c>
      <c r="I38" s="29" t="str">
        <f t="shared" si="0"/>
        <v>Closed</v>
      </c>
    </row>
    <row r="39" spans="1:9">
      <c r="A39" s="27" t="s">
        <v>25</v>
      </c>
      <c r="B39" s="27" t="s">
        <v>13</v>
      </c>
      <c r="C39" s="28">
        <v>39140</v>
      </c>
      <c r="D39" s="27">
        <v>14</v>
      </c>
      <c r="E39" s="27">
        <v>14.04</v>
      </c>
      <c r="F39" s="27">
        <v>13.49</v>
      </c>
      <c r="G39" s="27">
        <v>13.58</v>
      </c>
      <c r="H39" s="27">
        <v>340000</v>
      </c>
      <c r="I39" s="29" t="str">
        <f t="shared" si="0"/>
        <v>Closed</v>
      </c>
    </row>
    <row r="40" spans="1:9">
      <c r="A40" s="27" t="s">
        <v>25</v>
      </c>
      <c r="B40" s="27" t="s">
        <v>13</v>
      </c>
      <c r="C40" s="28">
        <v>39141</v>
      </c>
      <c r="D40" s="27">
        <v>13.55</v>
      </c>
      <c r="E40" s="27">
        <v>13.83</v>
      </c>
      <c r="F40" s="27">
        <v>13.26</v>
      </c>
      <c r="G40" s="27">
        <v>13.61</v>
      </c>
      <c r="H40" s="27">
        <v>301300</v>
      </c>
      <c r="I40" s="29" t="str">
        <f t="shared" si="0"/>
        <v>Closed</v>
      </c>
    </row>
    <row r="41" spans="1:9">
      <c r="A41" s="27" t="s">
        <v>25</v>
      </c>
      <c r="B41" s="27" t="s">
        <v>13</v>
      </c>
      <c r="C41" s="28">
        <v>39142</v>
      </c>
      <c r="D41" s="27">
        <v>13.37</v>
      </c>
      <c r="E41" s="27">
        <v>13.85</v>
      </c>
      <c r="F41" s="27">
        <v>13.3</v>
      </c>
      <c r="G41" s="27">
        <v>13.5</v>
      </c>
      <c r="H41" s="27">
        <v>191300</v>
      </c>
      <c r="I41" s="29" t="str">
        <f t="shared" si="0"/>
        <v>Open</v>
      </c>
    </row>
    <row r="42" spans="1:9">
      <c r="A42" s="27" t="s">
        <v>25</v>
      </c>
      <c r="B42" s="27" t="s">
        <v>13</v>
      </c>
      <c r="C42" s="28">
        <v>39143</v>
      </c>
      <c r="D42" s="27">
        <v>13.41</v>
      </c>
      <c r="E42" s="27">
        <v>13.58</v>
      </c>
      <c r="F42" s="27">
        <v>13.14</v>
      </c>
      <c r="G42" s="27">
        <v>13.26</v>
      </c>
      <c r="H42" s="27">
        <v>283300</v>
      </c>
      <c r="I42" s="29" t="str">
        <f t="shared" si="0"/>
        <v>Closed</v>
      </c>
    </row>
    <row r="43" spans="1:9">
      <c r="A43" s="27" t="s">
        <v>25</v>
      </c>
      <c r="B43" s="27" t="s">
        <v>13</v>
      </c>
      <c r="C43" s="28">
        <v>39146</v>
      </c>
      <c r="D43" s="27">
        <v>13.16</v>
      </c>
      <c r="E43" s="27">
        <v>13.55</v>
      </c>
      <c r="F43" s="27">
        <v>12.92</v>
      </c>
      <c r="G43" s="27">
        <v>13.33</v>
      </c>
      <c r="H43" s="27">
        <v>437800</v>
      </c>
      <c r="I43" s="29" t="str">
        <f t="shared" si="0"/>
        <v>Closed</v>
      </c>
    </row>
    <row r="44" spans="1:9">
      <c r="A44" s="27" t="s">
        <v>25</v>
      </c>
      <c r="B44" s="27" t="s">
        <v>13</v>
      </c>
      <c r="C44" s="28">
        <v>39147</v>
      </c>
      <c r="D44" s="27">
        <v>13.53</v>
      </c>
      <c r="E44" s="27">
        <v>14.06</v>
      </c>
      <c r="F44" s="27">
        <v>13.52</v>
      </c>
      <c r="G44" s="27">
        <v>13.97</v>
      </c>
      <c r="H44" s="27">
        <v>334800</v>
      </c>
      <c r="I44" s="29" t="str">
        <f t="shared" si="0"/>
        <v>Open</v>
      </c>
    </row>
    <row r="45" spans="1:9">
      <c r="A45" s="27" t="s">
        <v>25</v>
      </c>
      <c r="B45" s="27" t="s">
        <v>13</v>
      </c>
      <c r="C45" s="28">
        <v>39148</v>
      </c>
      <c r="D45" s="27">
        <v>13.94</v>
      </c>
      <c r="E45" s="27">
        <v>14.8</v>
      </c>
      <c r="F45" s="27">
        <v>13.94</v>
      </c>
      <c r="G45" s="27">
        <v>14.29</v>
      </c>
      <c r="H45" s="27">
        <v>935400</v>
      </c>
      <c r="I45" s="29" t="str">
        <f t="shared" si="0"/>
        <v>Open</v>
      </c>
    </row>
    <row r="46" spans="1:9">
      <c r="A46" s="27" t="s">
        <v>25</v>
      </c>
      <c r="B46" s="27" t="s">
        <v>13</v>
      </c>
      <c r="C46" s="28">
        <v>39149</v>
      </c>
      <c r="D46" s="27">
        <v>14.42</v>
      </c>
      <c r="E46" s="27">
        <v>14.51</v>
      </c>
      <c r="F46" s="27">
        <v>14.11</v>
      </c>
      <c r="G46" s="27">
        <v>14.27</v>
      </c>
      <c r="H46" s="27">
        <v>241600</v>
      </c>
      <c r="I46" s="29" t="str">
        <f t="shared" si="0"/>
        <v>Closed</v>
      </c>
    </row>
    <row r="47" spans="1:9">
      <c r="A47" s="27" t="s">
        <v>25</v>
      </c>
      <c r="B47" s="27" t="s">
        <v>13</v>
      </c>
      <c r="C47" s="28">
        <v>39150</v>
      </c>
      <c r="D47" s="27">
        <v>14.8</v>
      </c>
      <c r="E47" s="27">
        <v>14.89</v>
      </c>
      <c r="F47" s="27">
        <v>14.53</v>
      </c>
      <c r="G47" s="27">
        <v>14.76</v>
      </c>
      <c r="H47" s="27">
        <v>816700</v>
      </c>
      <c r="I47" s="29" t="str">
        <f t="shared" si="0"/>
        <v>Closed</v>
      </c>
    </row>
    <row r="48" spans="1:9">
      <c r="A48" s="27" t="s">
        <v>25</v>
      </c>
      <c r="B48" s="27" t="s">
        <v>13</v>
      </c>
      <c r="C48" s="28">
        <v>39153</v>
      </c>
      <c r="D48" s="27">
        <v>14.74</v>
      </c>
      <c r="E48" s="27">
        <v>14.91</v>
      </c>
      <c r="F48" s="27">
        <v>14.65</v>
      </c>
      <c r="G48" s="27">
        <v>14.86</v>
      </c>
      <c r="H48" s="27">
        <v>277600</v>
      </c>
      <c r="I48" s="29" t="str">
        <f t="shared" si="0"/>
        <v>Open</v>
      </c>
    </row>
    <row r="49" spans="1:9">
      <c r="A49" s="27" t="s">
        <v>25</v>
      </c>
      <c r="B49" s="27" t="s">
        <v>13</v>
      </c>
      <c r="C49" s="28">
        <v>39154</v>
      </c>
      <c r="D49" s="27">
        <v>14.79</v>
      </c>
      <c r="E49" s="27">
        <v>14.91</v>
      </c>
      <c r="F49" s="27">
        <v>14.5</v>
      </c>
      <c r="G49" s="27">
        <v>14.76</v>
      </c>
      <c r="H49" s="27">
        <v>595500</v>
      </c>
      <c r="I49" s="29" t="str">
        <f t="shared" si="0"/>
        <v>Closed</v>
      </c>
    </row>
    <row r="50" spans="1:9">
      <c r="A50" s="27" t="s">
        <v>25</v>
      </c>
      <c r="B50" s="27" t="s">
        <v>13</v>
      </c>
      <c r="C50" s="28">
        <v>39155</v>
      </c>
      <c r="D50" s="27">
        <v>14.79</v>
      </c>
      <c r="E50" s="27">
        <v>14.88</v>
      </c>
      <c r="F50" s="27">
        <v>14.42</v>
      </c>
      <c r="G50" s="27">
        <v>14.58</v>
      </c>
      <c r="H50" s="27">
        <v>644300</v>
      </c>
      <c r="I50" s="29" t="str">
        <f t="shared" si="0"/>
        <v>Closed</v>
      </c>
    </row>
    <row r="51" spans="1:9">
      <c r="A51" s="27" t="s">
        <v>25</v>
      </c>
      <c r="B51" s="27" t="s">
        <v>13</v>
      </c>
      <c r="C51" s="28">
        <v>39156</v>
      </c>
      <c r="D51" s="27">
        <v>14.61</v>
      </c>
      <c r="E51" s="27">
        <v>14.74</v>
      </c>
      <c r="F51" s="27">
        <v>14.56</v>
      </c>
      <c r="G51" s="27">
        <v>14.71</v>
      </c>
      <c r="H51" s="27">
        <v>238000</v>
      </c>
      <c r="I51" s="29" t="str">
        <f t="shared" si="0"/>
        <v>Open</v>
      </c>
    </row>
    <row r="52" spans="1:9">
      <c r="A52" s="27" t="s">
        <v>25</v>
      </c>
      <c r="B52" s="27" t="s">
        <v>13</v>
      </c>
      <c r="C52" s="28">
        <v>39157</v>
      </c>
      <c r="D52" s="27">
        <v>14.71</v>
      </c>
      <c r="E52" s="27">
        <v>14.96</v>
      </c>
      <c r="F52" s="27">
        <v>14.29</v>
      </c>
      <c r="G52" s="27">
        <v>14.3</v>
      </c>
      <c r="H52" s="27">
        <v>886100</v>
      </c>
      <c r="I52" s="29" t="str">
        <f t="shared" si="0"/>
        <v>Closed</v>
      </c>
    </row>
    <row r="53" spans="1:9">
      <c r="A53" s="27" t="s">
        <v>25</v>
      </c>
      <c r="B53" s="27" t="s">
        <v>13</v>
      </c>
      <c r="C53" s="28">
        <v>39160</v>
      </c>
      <c r="D53" s="27">
        <v>14.33</v>
      </c>
      <c r="E53" s="27">
        <v>14.73</v>
      </c>
      <c r="F53" s="27">
        <v>14.2</v>
      </c>
      <c r="G53" s="27">
        <v>14.55</v>
      </c>
      <c r="H53" s="27">
        <v>415100</v>
      </c>
      <c r="I53" s="29" t="str">
        <f t="shared" si="0"/>
        <v>Open</v>
      </c>
    </row>
    <row r="54" spans="1:9">
      <c r="A54" s="27" t="s">
        <v>25</v>
      </c>
      <c r="B54" s="27" t="s">
        <v>13</v>
      </c>
      <c r="C54" s="28">
        <v>39161</v>
      </c>
      <c r="D54" s="27">
        <v>14.59</v>
      </c>
      <c r="E54" s="27">
        <v>15.27</v>
      </c>
      <c r="F54" s="27">
        <v>14.53</v>
      </c>
      <c r="G54" s="27">
        <v>15.13</v>
      </c>
      <c r="H54" s="27">
        <v>591100</v>
      </c>
      <c r="I54" s="29" t="str">
        <f t="shared" si="0"/>
        <v>Open</v>
      </c>
    </row>
    <row r="55" spans="1:9">
      <c r="A55" s="27" t="s">
        <v>25</v>
      </c>
      <c r="B55" s="27" t="s">
        <v>13</v>
      </c>
      <c r="C55" s="28">
        <v>39162</v>
      </c>
      <c r="D55" s="27">
        <v>15.12</v>
      </c>
      <c r="E55" s="27">
        <v>16.11</v>
      </c>
      <c r="F55" s="27">
        <v>14.92</v>
      </c>
      <c r="G55" s="27">
        <v>16.09</v>
      </c>
      <c r="H55" s="27">
        <v>878400</v>
      </c>
      <c r="I55" s="29" t="str">
        <f t="shared" si="0"/>
        <v>Closed</v>
      </c>
    </row>
    <row r="56" spans="1:9">
      <c r="A56" s="27" t="s">
        <v>25</v>
      </c>
      <c r="B56" s="27" t="s">
        <v>13</v>
      </c>
      <c r="C56" s="28">
        <v>39163</v>
      </c>
      <c r="D56" s="27">
        <v>16.09</v>
      </c>
      <c r="E56" s="27">
        <v>16.16</v>
      </c>
      <c r="F56" s="27">
        <v>15.79</v>
      </c>
      <c r="G56" s="27">
        <v>15.96</v>
      </c>
      <c r="H56" s="27">
        <v>365900</v>
      </c>
      <c r="I56" s="29" t="str">
        <f t="shared" si="0"/>
        <v>Closed</v>
      </c>
    </row>
    <row r="57" spans="1:9">
      <c r="A57" s="27" t="s">
        <v>25</v>
      </c>
      <c r="B57" s="27" t="s">
        <v>13</v>
      </c>
      <c r="C57" s="28">
        <v>39164</v>
      </c>
      <c r="D57" s="27">
        <v>15.85</v>
      </c>
      <c r="E57" s="27">
        <v>15.93</v>
      </c>
      <c r="F57" s="27">
        <v>15.67</v>
      </c>
      <c r="G57" s="27">
        <v>15.83</v>
      </c>
      <c r="H57" s="27">
        <v>233600</v>
      </c>
      <c r="I57" s="29" t="str">
        <f t="shared" si="0"/>
        <v>Closed</v>
      </c>
    </row>
    <row r="58" spans="1:9">
      <c r="A58" s="27" t="s">
        <v>25</v>
      </c>
      <c r="B58" s="27" t="s">
        <v>13</v>
      </c>
      <c r="C58" s="28">
        <v>39167</v>
      </c>
      <c r="D58" s="27">
        <v>15.87</v>
      </c>
      <c r="E58" s="27">
        <v>15.87</v>
      </c>
      <c r="F58" s="27">
        <v>15.57</v>
      </c>
      <c r="G58" s="27">
        <v>15.72</v>
      </c>
      <c r="H58" s="27">
        <v>196200</v>
      </c>
      <c r="I58" s="29" t="str">
        <f t="shared" si="0"/>
        <v>Closed</v>
      </c>
    </row>
    <row r="59" spans="1:9">
      <c r="A59" s="27" t="s">
        <v>25</v>
      </c>
      <c r="B59" s="27" t="s">
        <v>13</v>
      </c>
      <c r="C59" s="28">
        <v>39168</v>
      </c>
      <c r="D59" s="27">
        <v>15.64</v>
      </c>
      <c r="E59" s="27">
        <v>15.73</v>
      </c>
      <c r="F59" s="27">
        <v>15.39</v>
      </c>
      <c r="G59" s="27">
        <v>15.5</v>
      </c>
      <c r="H59" s="27">
        <v>223700</v>
      </c>
      <c r="I59" s="29" t="str">
        <f t="shared" si="0"/>
        <v>Closed</v>
      </c>
    </row>
    <row r="60" spans="1:9">
      <c r="A60" s="27" t="s">
        <v>25</v>
      </c>
      <c r="B60" s="27" t="s">
        <v>13</v>
      </c>
      <c r="C60" s="28">
        <v>39169</v>
      </c>
      <c r="D60" s="27">
        <v>15.45</v>
      </c>
      <c r="E60" s="27">
        <v>15.6</v>
      </c>
      <c r="F60" s="27">
        <v>15.33</v>
      </c>
      <c r="G60" s="27">
        <v>15.59</v>
      </c>
      <c r="H60" s="27">
        <v>559300</v>
      </c>
      <c r="I60" s="29" t="str">
        <f t="shared" si="0"/>
        <v>Open</v>
      </c>
    </row>
    <row r="61" spans="1:9">
      <c r="A61" s="27" t="s">
        <v>25</v>
      </c>
      <c r="B61" s="27" t="s">
        <v>13</v>
      </c>
      <c r="C61" s="28">
        <v>39170</v>
      </c>
      <c r="D61" s="27">
        <v>15.68</v>
      </c>
      <c r="E61" s="27">
        <v>15.7</v>
      </c>
      <c r="F61" s="27">
        <v>15.22</v>
      </c>
      <c r="G61" s="27">
        <v>15.45</v>
      </c>
      <c r="H61" s="27">
        <v>260200</v>
      </c>
      <c r="I61" s="29" t="str">
        <f t="shared" si="0"/>
        <v>Closed</v>
      </c>
    </row>
    <row r="62" spans="1:9">
      <c r="A62" s="27" t="s">
        <v>25</v>
      </c>
      <c r="B62" s="27" t="s">
        <v>13</v>
      </c>
      <c r="C62" s="28">
        <v>39171</v>
      </c>
      <c r="D62" s="27">
        <v>15.47</v>
      </c>
      <c r="E62" s="27">
        <v>15.64</v>
      </c>
      <c r="F62" s="27">
        <v>15.22</v>
      </c>
      <c r="G62" s="27">
        <v>15.39</v>
      </c>
      <c r="H62" s="27">
        <v>204500</v>
      </c>
      <c r="I62" s="29" t="str">
        <f t="shared" si="0"/>
        <v>Closed</v>
      </c>
    </row>
    <row r="63" spans="1:9">
      <c r="A63" s="27" t="s">
        <v>25</v>
      </c>
      <c r="B63" s="27" t="s">
        <v>13</v>
      </c>
      <c r="C63" s="28">
        <v>39174</v>
      </c>
      <c r="D63" s="27">
        <v>15.39</v>
      </c>
      <c r="E63" s="27">
        <v>15.39</v>
      </c>
      <c r="F63" s="27">
        <v>15.13</v>
      </c>
      <c r="G63" s="27">
        <v>15.2</v>
      </c>
      <c r="H63" s="27">
        <v>335400</v>
      </c>
      <c r="I63" s="29" t="str">
        <f t="shared" si="0"/>
        <v>Closed</v>
      </c>
    </row>
    <row r="64" spans="1:9">
      <c r="A64" s="27" t="s">
        <v>25</v>
      </c>
      <c r="B64" s="27" t="s">
        <v>13</v>
      </c>
      <c r="C64" s="28">
        <v>39175</v>
      </c>
      <c r="D64" s="27">
        <v>15.23</v>
      </c>
      <c r="E64" s="27">
        <v>15.31</v>
      </c>
      <c r="F64" s="27">
        <v>15.05</v>
      </c>
      <c r="G64" s="27">
        <v>15.1</v>
      </c>
      <c r="H64" s="27">
        <v>511500</v>
      </c>
      <c r="I64" s="29" t="str">
        <f t="shared" si="0"/>
        <v>Closed</v>
      </c>
    </row>
    <row r="65" spans="1:9">
      <c r="A65" s="27" t="s">
        <v>25</v>
      </c>
      <c r="B65" s="27" t="s">
        <v>13</v>
      </c>
      <c r="C65" s="28">
        <v>39176</v>
      </c>
      <c r="D65" s="27">
        <v>15.14</v>
      </c>
      <c r="E65" s="27">
        <v>15.18</v>
      </c>
      <c r="F65" s="27">
        <v>14.82</v>
      </c>
      <c r="G65" s="27">
        <v>14.9</v>
      </c>
      <c r="H65" s="27">
        <v>437100</v>
      </c>
      <c r="I65" s="29" t="str">
        <f t="shared" si="0"/>
        <v>Closed</v>
      </c>
    </row>
    <row r="66" spans="1:9">
      <c r="A66" s="27" t="s">
        <v>25</v>
      </c>
      <c r="B66" s="27" t="s">
        <v>13</v>
      </c>
      <c r="C66" s="28">
        <v>39177</v>
      </c>
      <c r="D66" s="27">
        <v>14.92</v>
      </c>
      <c r="E66" s="27">
        <v>14.97</v>
      </c>
      <c r="F66" s="27">
        <v>14.79</v>
      </c>
      <c r="G66" s="27">
        <v>14.9</v>
      </c>
      <c r="H66" s="27">
        <v>230400</v>
      </c>
      <c r="I66" s="29" t="str">
        <f t="shared" ref="I66:I129" si="1">IF(F66&lt;D66-0.15,"Closed","Open")</f>
        <v>Open</v>
      </c>
    </row>
    <row r="67" spans="1:9">
      <c r="A67" s="27" t="s">
        <v>25</v>
      </c>
      <c r="B67" s="27" t="s">
        <v>13</v>
      </c>
      <c r="C67" s="28">
        <v>39181</v>
      </c>
      <c r="D67" s="27">
        <v>15.05</v>
      </c>
      <c r="E67" s="27">
        <v>15.05</v>
      </c>
      <c r="F67" s="27">
        <v>14.67</v>
      </c>
      <c r="G67" s="27">
        <v>14.78</v>
      </c>
      <c r="H67" s="27">
        <v>477000</v>
      </c>
      <c r="I67" s="29" t="str">
        <f t="shared" si="1"/>
        <v>Closed</v>
      </c>
    </row>
    <row r="68" spans="1:9">
      <c r="A68" s="27" t="s">
        <v>25</v>
      </c>
      <c r="B68" s="27" t="s">
        <v>13</v>
      </c>
      <c r="C68" s="28">
        <v>39182</v>
      </c>
      <c r="D68" s="27">
        <v>14.79</v>
      </c>
      <c r="E68" s="27">
        <v>15.38</v>
      </c>
      <c r="F68" s="27">
        <v>14.74</v>
      </c>
      <c r="G68" s="27">
        <v>15.13</v>
      </c>
      <c r="H68" s="27">
        <v>761400</v>
      </c>
      <c r="I68" s="29" t="str">
        <f t="shared" si="1"/>
        <v>Open</v>
      </c>
    </row>
    <row r="69" spans="1:9">
      <c r="A69" s="27" t="s">
        <v>25</v>
      </c>
      <c r="B69" s="27" t="s">
        <v>13</v>
      </c>
      <c r="C69" s="28">
        <v>39183</v>
      </c>
      <c r="D69" s="27">
        <v>15.25</v>
      </c>
      <c r="E69" s="27">
        <v>15.49</v>
      </c>
      <c r="F69" s="27">
        <v>15.2</v>
      </c>
      <c r="G69" s="27">
        <v>15.22</v>
      </c>
      <c r="H69" s="27">
        <v>474800</v>
      </c>
      <c r="I69" s="29" t="str">
        <f t="shared" si="1"/>
        <v>Open</v>
      </c>
    </row>
    <row r="70" spans="1:9">
      <c r="A70" s="27" t="s">
        <v>25</v>
      </c>
      <c r="B70" s="27" t="s">
        <v>13</v>
      </c>
      <c r="C70" s="28">
        <v>39184</v>
      </c>
      <c r="D70" s="27">
        <v>15.16</v>
      </c>
      <c r="E70" s="27">
        <v>16</v>
      </c>
      <c r="F70" s="27">
        <v>15.15</v>
      </c>
      <c r="G70" s="27">
        <v>15.86</v>
      </c>
      <c r="H70" s="27">
        <v>505900</v>
      </c>
      <c r="I70" s="29" t="str">
        <f t="shared" si="1"/>
        <v>Open</v>
      </c>
    </row>
    <row r="71" spans="1:9">
      <c r="A71" s="27" t="s">
        <v>25</v>
      </c>
      <c r="B71" s="27" t="s">
        <v>13</v>
      </c>
      <c r="C71" s="28">
        <v>39185</v>
      </c>
      <c r="D71" s="27">
        <v>15.94</v>
      </c>
      <c r="E71" s="27">
        <v>15.98</v>
      </c>
      <c r="F71" s="27">
        <v>15.64</v>
      </c>
      <c r="G71" s="27">
        <v>15.74</v>
      </c>
      <c r="H71" s="27">
        <v>910700</v>
      </c>
      <c r="I71" s="29" t="str">
        <f t="shared" si="1"/>
        <v>Closed</v>
      </c>
    </row>
    <row r="72" spans="1:9">
      <c r="A72" s="27" t="s">
        <v>25</v>
      </c>
      <c r="B72" s="27" t="s">
        <v>13</v>
      </c>
      <c r="C72" s="28">
        <v>39188</v>
      </c>
      <c r="D72" s="27">
        <v>15.88</v>
      </c>
      <c r="E72" s="27">
        <v>16.329999999999998</v>
      </c>
      <c r="F72" s="27">
        <v>15.88</v>
      </c>
      <c r="G72" s="27">
        <v>16.239999999999998</v>
      </c>
      <c r="H72" s="27">
        <v>451700</v>
      </c>
      <c r="I72" s="29" t="str">
        <f t="shared" si="1"/>
        <v>Open</v>
      </c>
    </row>
    <row r="73" spans="1:9">
      <c r="A73" s="27" t="s">
        <v>25</v>
      </c>
      <c r="B73" s="27" t="s">
        <v>13</v>
      </c>
      <c r="C73" s="28">
        <v>39189</v>
      </c>
      <c r="D73" s="27">
        <v>16.25</v>
      </c>
      <c r="E73" s="27">
        <v>16.62</v>
      </c>
      <c r="F73" s="27">
        <v>16.22</v>
      </c>
      <c r="G73" s="27">
        <v>16.48</v>
      </c>
      <c r="H73" s="27">
        <v>683700</v>
      </c>
      <c r="I73" s="29" t="str">
        <f t="shared" si="1"/>
        <v>Open</v>
      </c>
    </row>
    <row r="74" spans="1:9">
      <c r="A74" s="27" t="s">
        <v>25</v>
      </c>
      <c r="B74" s="27" t="s">
        <v>13</v>
      </c>
      <c r="C74" s="28">
        <v>39190</v>
      </c>
      <c r="D74" s="27">
        <v>16.38</v>
      </c>
      <c r="E74" s="27">
        <v>16.73</v>
      </c>
      <c r="F74" s="27">
        <v>16.38</v>
      </c>
      <c r="G74" s="27">
        <v>16.559999999999999</v>
      </c>
      <c r="H74" s="27">
        <v>488000</v>
      </c>
      <c r="I74" s="29" t="str">
        <f t="shared" si="1"/>
        <v>Open</v>
      </c>
    </row>
    <row r="75" spans="1:9">
      <c r="A75" s="27" t="s">
        <v>25</v>
      </c>
      <c r="B75" s="27" t="s">
        <v>13</v>
      </c>
      <c r="C75" s="28">
        <v>39191</v>
      </c>
      <c r="D75" s="27">
        <v>16.36</v>
      </c>
      <c r="E75" s="27">
        <v>16.64</v>
      </c>
      <c r="F75" s="27">
        <v>16.350000000000001</v>
      </c>
      <c r="G75" s="27">
        <v>16.53</v>
      </c>
      <c r="H75" s="27">
        <v>238700</v>
      </c>
      <c r="I75" s="29" t="str">
        <f t="shared" si="1"/>
        <v>Open</v>
      </c>
    </row>
    <row r="76" spans="1:9">
      <c r="A76" s="27" t="s">
        <v>25</v>
      </c>
      <c r="B76" s="27" t="s">
        <v>13</v>
      </c>
      <c r="C76" s="28">
        <v>39192</v>
      </c>
      <c r="D76" s="27">
        <v>17.07</v>
      </c>
      <c r="E76" s="27">
        <v>17.07</v>
      </c>
      <c r="F76" s="27">
        <v>16.79</v>
      </c>
      <c r="G76" s="27">
        <v>17</v>
      </c>
      <c r="H76" s="27">
        <v>579200</v>
      </c>
      <c r="I76" s="29" t="str">
        <f t="shared" si="1"/>
        <v>Closed</v>
      </c>
    </row>
    <row r="77" spans="1:9">
      <c r="A77" s="27" t="s">
        <v>25</v>
      </c>
      <c r="B77" s="27" t="s">
        <v>13</v>
      </c>
      <c r="C77" s="28">
        <v>39195</v>
      </c>
      <c r="D77" s="27">
        <v>16.940000000000001</v>
      </c>
      <c r="E77" s="27">
        <v>17.079999999999998</v>
      </c>
      <c r="F77" s="27">
        <v>16.760000000000002</v>
      </c>
      <c r="G77" s="27">
        <v>16.899999999999999</v>
      </c>
      <c r="H77" s="27">
        <v>541600</v>
      </c>
      <c r="I77" s="29" t="str">
        <f t="shared" si="1"/>
        <v>Closed</v>
      </c>
    </row>
    <row r="78" spans="1:9">
      <c r="A78" s="27" t="s">
        <v>25</v>
      </c>
      <c r="B78" s="27" t="s">
        <v>13</v>
      </c>
      <c r="C78" s="28">
        <v>39196</v>
      </c>
      <c r="D78" s="27">
        <v>16.95</v>
      </c>
      <c r="E78" s="27">
        <v>17.14</v>
      </c>
      <c r="F78" s="27">
        <v>16.850000000000001</v>
      </c>
      <c r="G78" s="27">
        <v>17.100000000000001</v>
      </c>
      <c r="H78" s="27">
        <v>391800</v>
      </c>
      <c r="I78" s="29" t="str">
        <f t="shared" si="1"/>
        <v>Open</v>
      </c>
    </row>
    <row r="79" spans="1:9">
      <c r="A79" s="27" t="s">
        <v>25</v>
      </c>
      <c r="B79" s="27" t="s">
        <v>13</v>
      </c>
      <c r="C79" s="28">
        <v>39197</v>
      </c>
      <c r="D79" s="27">
        <v>17.149999999999999</v>
      </c>
      <c r="E79" s="27">
        <v>17.25</v>
      </c>
      <c r="F79" s="27">
        <v>17.03</v>
      </c>
      <c r="G79" s="27">
        <v>17.190000000000001</v>
      </c>
      <c r="H79" s="27">
        <v>650900</v>
      </c>
      <c r="I79" s="29" t="str">
        <f t="shared" si="1"/>
        <v>Open</v>
      </c>
    </row>
    <row r="80" spans="1:9">
      <c r="A80" s="27" t="s">
        <v>25</v>
      </c>
      <c r="B80" s="27" t="s">
        <v>13</v>
      </c>
      <c r="C80" s="28">
        <v>39198</v>
      </c>
      <c r="D80" s="27">
        <v>17.059999999999999</v>
      </c>
      <c r="E80" s="27">
        <v>17.239999999999998</v>
      </c>
      <c r="F80" s="27">
        <v>16.809999999999999</v>
      </c>
      <c r="G80" s="27">
        <v>17.16</v>
      </c>
      <c r="H80" s="27">
        <v>324100</v>
      </c>
      <c r="I80" s="29" t="str">
        <f t="shared" si="1"/>
        <v>Closed</v>
      </c>
    </row>
    <row r="81" spans="1:9">
      <c r="A81" s="27" t="s">
        <v>25</v>
      </c>
      <c r="B81" s="27" t="s">
        <v>13</v>
      </c>
      <c r="C81" s="28">
        <v>39199</v>
      </c>
      <c r="D81" s="27">
        <v>17.18</v>
      </c>
      <c r="E81" s="27">
        <v>17.45</v>
      </c>
      <c r="F81" s="27">
        <v>17.18</v>
      </c>
      <c r="G81" s="27">
        <v>17.329999999999998</v>
      </c>
      <c r="H81" s="27">
        <v>414700</v>
      </c>
      <c r="I81" s="29" t="str">
        <f t="shared" si="1"/>
        <v>Open</v>
      </c>
    </row>
    <row r="82" spans="1:9">
      <c r="A82" s="27" t="s">
        <v>25</v>
      </c>
      <c r="B82" s="27" t="s">
        <v>13</v>
      </c>
      <c r="C82" s="28">
        <v>39202</v>
      </c>
      <c r="D82" s="27">
        <v>17.350000000000001</v>
      </c>
      <c r="E82" s="27">
        <v>17.39</v>
      </c>
      <c r="F82" s="27">
        <v>17.09</v>
      </c>
      <c r="G82" s="27">
        <v>17.14</v>
      </c>
      <c r="H82" s="27">
        <v>405100</v>
      </c>
      <c r="I82" s="29" t="str">
        <f t="shared" si="1"/>
        <v>Closed</v>
      </c>
    </row>
    <row r="83" spans="1:9">
      <c r="A83" s="27" t="s">
        <v>25</v>
      </c>
      <c r="B83" s="27" t="s">
        <v>13</v>
      </c>
      <c r="C83" s="28">
        <v>39203</v>
      </c>
      <c r="D83" s="27">
        <v>17.25</v>
      </c>
      <c r="E83" s="27">
        <v>17.39</v>
      </c>
      <c r="F83" s="27">
        <v>16.89</v>
      </c>
      <c r="G83" s="27">
        <v>16.93</v>
      </c>
      <c r="H83" s="27">
        <v>375000</v>
      </c>
      <c r="I83" s="29" t="str">
        <f t="shared" si="1"/>
        <v>Closed</v>
      </c>
    </row>
    <row r="84" spans="1:9">
      <c r="A84" s="27" t="s">
        <v>25</v>
      </c>
      <c r="B84" s="27" t="s">
        <v>13</v>
      </c>
      <c r="C84" s="28">
        <v>39204</v>
      </c>
      <c r="D84" s="27">
        <v>17.41</v>
      </c>
      <c r="E84" s="27">
        <v>17.75</v>
      </c>
      <c r="F84" s="27">
        <v>16.96</v>
      </c>
      <c r="G84" s="27">
        <v>17.04</v>
      </c>
      <c r="H84" s="27">
        <v>384100</v>
      </c>
      <c r="I84" s="29" t="str">
        <f t="shared" si="1"/>
        <v>Closed</v>
      </c>
    </row>
    <row r="85" spans="1:9">
      <c r="A85" s="27" t="s">
        <v>25</v>
      </c>
      <c r="B85" s="27" t="s">
        <v>13</v>
      </c>
      <c r="C85" s="28">
        <v>39205</v>
      </c>
      <c r="D85" s="27">
        <v>17.22</v>
      </c>
      <c r="E85" s="27">
        <v>17.329999999999998</v>
      </c>
      <c r="F85" s="27">
        <v>16.91</v>
      </c>
      <c r="G85" s="27">
        <v>17.329999999999998</v>
      </c>
      <c r="H85" s="27">
        <v>657300</v>
      </c>
      <c r="I85" s="29" t="str">
        <f t="shared" si="1"/>
        <v>Closed</v>
      </c>
    </row>
    <row r="86" spans="1:9">
      <c r="A86" s="27" t="s">
        <v>25</v>
      </c>
      <c r="B86" s="27" t="s">
        <v>13</v>
      </c>
      <c r="C86" s="28">
        <v>39206</v>
      </c>
      <c r="D86" s="27">
        <v>17.34</v>
      </c>
      <c r="E86" s="27">
        <v>17.79</v>
      </c>
      <c r="F86" s="27">
        <v>17.07</v>
      </c>
      <c r="G86" s="27">
        <v>17.79</v>
      </c>
      <c r="H86" s="27">
        <v>594700</v>
      </c>
      <c r="I86" s="29" t="str">
        <f t="shared" si="1"/>
        <v>Closed</v>
      </c>
    </row>
    <row r="87" spans="1:9">
      <c r="A87" s="27" t="s">
        <v>25</v>
      </c>
      <c r="B87" s="27" t="s">
        <v>13</v>
      </c>
      <c r="C87" s="28">
        <v>39209</v>
      </c>
      <c r="D87" s="27">
        <v>17.72</v>
      </c>
      <c r="E87" s="27">
        <v>17.72</v>
      </c>
      <c r="F87" s="27">
        <v>17.399999999999999</v>
      </c>
      <c r="G87" s="27">
        <v>17.399999999999999</v>
      </c>
      <c r="H87" s="27">
        <v>377100</v>
      </c>
      <c r="I87" s="29" t="str">
        <f t="shared" si="1"/>
        <v>Closed</v>
      </c>
    </row>
    <row r="88" spans="1:9">
      <c r="A88" s="27" t="s">
        <v>25</v>
      </c>
      <c r="B88" s="27" t="s">
        <v>13</v>
      </c>
      <c r="C88" s="28">
        <v>39210</v>
      </c>
      <c r="D88" s="27">
        <v>17.3</v>
      </c>
      <c r="E88" s="27">
        <v>17.309999999999999</v>
      </c>
      <c r="F88" s="27">
        <v>16.91</v>
      </c>
      <c r="G88" s="27">
        <v>17.14</v>
      </c>
      <c r="H88" s="27">
        <v>302400</v>
      </c>
      <c r="I88" s="29" t="str">
        <f t="shared" si="1"/>
        <v>Closed</v>
      </c>
    </row>
    <row r="89" spans="1:9">
      <c r="A89" s="27" t="s">
        <v>25</v>
      </c>
      <c r="B89" s="27" t="s">
        <v>13</v>
      </c>
      <c r="C89" s="28">
        <v>39211</v>
      </c>
      <c r="D89" s="27">
        <v>17</v>
      </c>
      <c r="E89" s="27">
        <v>17.2</v>
      </c>
      <c r="F89" s="27">
        <v>16.850000000000001</v>
      </c>
      <c r="G89" s="27">
        <v>17.14</v>
      </c>
      <c r="H89" s="27">
        <v>317400</v>
      </c>
      <c r="I89" s="29" t="str">
        <f t="shared" si="1"/>
        <v>Open</v>
      </c>
    </row>
    <row r="90" spans="1:9">
      <c r="A90" s="27" t="s">
        <v>25</v>
      </c>
      <c r="B90" s="27" t="s">
        <v>13</v>
      </c>
      <c r="C90" s="28">
        <v>39212</v>
      </c>
      <c r="D90" s="27">
        <v>17.04</v>
      </c>
      <c r="E90" s="27">
        <v>17.2</v>
      </c>
      <c r="F90" s="27">
        <v>16.41</v>
      </c>
      <c r="G90" s="27">
        <v>16.53</v>
      </c>
      <c r="H90" s="27">
        <v>606500</v>
      </c>
      <c r="I90" s="29" t="str">
        <f t="shared" si="1"/>
        <v>Closed</v>
      </c>
    </row>
    <row r="91" spans="1:9">
      <c r="A91" s="27" t="s">
        <v>25</v>
      </c>
      <c r="B91" s="27" t="s">
        <v>13</v>
      </c>
      <c r="C91" s="28">
        <v>39213</v>
      </c>
      <c r="D91" s="27">
        <v>16.77</v>
      </c>
      <c r="E91" s="27">
        <v>16.899999999999999</v>
      </c>
      <c r="F91" s="27">
        <v>16.670000000000002</v>
      </c>
      <c r="G91" s="27">
        <v>16.87</v>
      </c>
      <c r="H91" s="27">
        <v>478300</v>
      </c>
      <c r="I91" s="29" t="str">
        <f t="shared" si="1"/>
        <v>Open</v>
      </c>
    </row>
    <row r="92" spans="1:9">
      <c r="A92" s="27" t="s">
        <v>25</v>
      </c>
      <c r="B92" s="27" t="s">
        <v>13</v>
      </c>
      <c r="C92" s="28">
        <v>39216</v>
      </c>
      <c r="D92" s="27">
        <v>16.89</v>
      </c>
      <c r="E92" s="27">
        <v>16.93</v>
      </c>
      <c r="F92" s="27">
        <v>16.510000000000002</v>
      </c>
      <c r="G92" s="27">
        <v>16.559999999999999</v>
      </c>
      <c r="H92" s="27">
        <v>533200</v>
      </c>
      <c r="I92" s="29" t="str">
        <f t="shared" si="1"/>
        <v>Closed</v>
      </c>
    </row>
    <row r="93" spans="1:9">
      <c r="A93" s="27" t="s">
        <v>25</v>
      </c>
      <c r="B93" s="27" t="s">
        <v>13</v>
      </c>
      <c r="C93" s="28">
        <v>39217</v>
      </c>
      <c r="D93" s="27">
        <v>16.53</v>
      </c>
      <c r="E93" s="27">
        <v>16.86</v>
      </c>
      <c r="F93" s="27">
        <v>16.41</v>
      </c>
      <c r="G93" s="27">
        <v>16.5</v>
      </c>
      <c r="H93" s="27">
        <v>473300</v>
      </c>
      <c r="I93" s="29" t="str">
        <f t="shared" si="1"/>
        <v>Open</v>
      </c>
    </row>
    <row r="94" spans="1:9">
      <c r="A94" s="27" t="s">
        <v>25</v>
      </c>
      <c r="B94" s="27" t="s">
        <v>13</v>
      </c>
      <c r="C94" s="28">
        <v>39218</v>
      </c>
      <c r="D94" s="27">
        <v>16.52</v>
      </c>
      <c r="E94" s="27">
        <v>16.66</v>
      </c>
      <c r="F94" s="27">
        <v>16.149999999999999</v>
      </c>
      <c r="G94" s="27">
        <v>16.420000000000002</v>
      </c>
      <c r="H94" s="27">
        <v>369700</v>
      </c>
      <c r="I94" s="29" t="str">
        <f t="shared" si="1"/>
        <v>Closed</v>
      </c>
    </row>
    <row r="95" spans="1:9">
      <c r="A95" s="27" t="s">
        <v>25</v>
      </c>
      <c r="B95" s="27" t="s">
        <v>13</v>
      </c>
      <c r="C95" s="28">
        <v>39219</v>
      </c>
      <c r="D95" s="27">
        <v>16.36</v>
      </c>
      <c r="E95" s="27">
        <v>16.399999999999999</v>
      </c>
      <c r="F95" s="27">
        <v>16.13</v>
      </c>
      <c r="G95" s="27">
        <v>16.18</v>
      </c>
      <c r="H95" s="27">
        <v>299000</v>
      </c>
      <c r="I95" s="29" t="str">
        <f t="shared" si="1"/>
        <v>Closed</v>
      </c>
    </row>
    <row r="96" spans="1:9">
      <c r="A96" s="27" t="s">
        <v>25</v>
      </c>
      <c r="B96" s="27" t="s">
        <v>13</v>
      </c>
      <c r="C96" s="28">
        <v>39220</v>
      </c>
      <c r="D96" s="27">
        <v>16.190000000000001</v>
      </c>
      <c r="E96" s="27">
        <v>16.63</v>
      </c>
      <c r="F96" s="27">
        <v>16.170000000000002</v>
      </c>
      <c r="G96" s="27">
        <v>16.48</v>
      </c>
      <c r="H96" s="27">
        <v>309500</v>
      </c>
      <c r="I96" s="29" t="str">
        <f t="shared" si="1"/>
        <v>Open</v>
      </c>
    </row>
    <row r="97" spans="1:9">
      <c r="A97" s="27" t="s">
        <v>25</v>
      </c>
      <c r="B97" s="27" t="s">
        <v>13</v>
      </c>
      <c r="C97" s="28">
        <v>39223</v>
      </c>
      <c r="D97" s="27">
        <v>16.48</v>
      </c>
      <c r="E97" s="27">
        <v>16.66</v>
      </c>
      <c r="F97" s="27">
        <v>16.260000000000002</v>
      </c>
      <c r="G97" s="27">
        <v>16.59</v>
      </c>
      <c r="H97" s="27">
        <v>383400</v>
      </c>
      <c r="I97" s="29" t="str">
        <f t="shared" si="1"/>
        <v>Closed</v>
      </c>
    </row>
    <row r="98" spans="1:9">
      <c r="A98" s="27" t="s">
        <v>25</v>
      </c>
      <c r="B98" s="27" t="s">
        <v>13</v>
      </c>
      <c r="C98" s="28">
        <v>39224</v>
      </c>
      <c r="D98" s="27">
        <v>16.53</v>
      </c>
      <c r="E98" s="27">
        <v>16.97</v>
      </c>
      <c r="F98" s="27">
        <v>16.489999999999998</v>
      </c>
      <c r="G98" s="27">
        <v>16.829999999999998</v>
      </c>
      <c r="H98" s="27">
        <v>350000</v>
      </c>
      <c r="I98" s="29" t="str">
        <f t="shared" si="1"/>
        <v>Open</v>
      </c>
    </row>
    <row r="99" spans="1:9">
      <c r="A99" s="27" t="s">
        <v>25</v>
      </c>
      <c r="B99" s="27" t="s">
        <v>13</v>
      </c>
      <c r="C99" s="28">
        <v>39225</v>
      </c>
      <c r="D99" s="27">
        <v>16.88</v>
      </c>
      <c r="E99" s="27">
        <v>16.93</v>
      </c>
      <c r="F99" s="27">
        <v>16.55</v>
      </c>
      <c r="G99" s="27">
        <v>16.690000000000001</v>
      </c>
      <c r="H99" s="27">
        <v>418400</v>
      </c>
      <c r="I99" s="29" t="str">
        <f t="shared" si="1"/>
        <v>Closed</v>
      </c>
    </row>
    <row r="100" spans="1:9">
      <c r="A100" s="27" t="s">
        <v>25</v>
      </c>
      <c r="B100" s="27" t="s">
        <v>13</v>
      </c>
      <c r="C100" s="28">
        <v>39226</v>
      </c>
      <c r="D100" s="27">
        <v>16.59</v>
      </c>
      <c r="E100" s="27">
        <v>17</v>
      </c>
      <c r="F100" s="27">
        <v>16.489999999999998</v>
      </c>
      <c r="G100" s="27">
        <v>16.920000000000002</v>
      </c>
      <c r="H100" s="27">
        <v>548300</v>
      </c>
      <c r="I100" s="29" t="str">
        <f t="shared" si="1"/>
        <v>Open</v>
      </c>
    </row>
    <row r="101" spans="1:9">
      <c r="A101" s="27" t="s">
        <v>25</v>
      </c>
      <c r="B101" s="27" t="s">
        <v>13</v>
      </c>
      <c r="C101" s="28">
        <v>39227</v>
      </c>
      <c r="D101" s="27">
        <v>17.05</v>
      </c>
      <c r="E101" s="27">
        <v>17.149999999999999</v>
      </c>
      <c r="F101" s="27">
        <v>16.89</v>
      </c>
      <c r="G101" s="27">
        <v>17.14</v>
      </c>
      <c r="H101" s="27">
        <v>714900</v>
      </c>
      <c r="I101" s="29" t="str">
        <f t="shared" si="1"/>
        <v>Closed</v>
      </c>
    </row>
    <row r="102" spans="1:9">
      <c r="A102" s="27" t="s">
        <v>25</v>
      </c>
      <c r="B102" s="27" t="s">
        <v>13</v>
      </c>
      <c r="C102" s="28">
        <v>39231</v>
      </c>
      <c r="D102" s="27">
        <v>17.55</v>
      </c>
      <c r="E102" s="27">
        <v>17.96</v>
      </c>
      <c r="F102" s="27">
        <v>17.48</v>
      </c>
      <c r="G102" s="27">
        <v>17.86</v>
      </c>
      <c r="H102" s="27">
        <v>1112200</v>
      </c>
      <c r="I102" s="29" t="str">
        <f t="shared" si="1"/>
        <v>Open</v>
      </c>
    </row>
    <row r="103" spans="1:9">
      <c r="A103" s="27" t="s">
        <v>25</v>
      </c>
      <c r="B103" s="27" t="s">
        <v>13</v>
      </c>
      <c r="C103" s="28">
        <v>39232</v>
      </c>
      <c r="D103" s="27">
        <v>17.72</v>
      </c>
      <c r="E103" s="27">
        <v>18.09</v>
      </c>
      <c r="F103" s="27">
        <v>17.61</v>
      </c>
      <c r="G103" s="27">
        <v>17.98</v>
      </c>
      <c r="H103" s="27">
        <v>776800</v>
      </c>
      <c r="I103" s="29" t="str">
        <f t="shared" si="1"/>
        <v>Open</v>
      </c>
    </row>
    <row r="104" spans="1:9">
      <c r="A104" s="27" t="s">
        <v>25</v>
      </c>
      <c r="B104" s="27" t="s">
        <v>13</v>
      </c>
      <c r="C104" s="28">
        <v>39233</v>
      </c>
      <c r="D104" s="27">
        <v>17.899999999999999</v>
      </c>
      <c r="E104" s="27">
        <v>17.899999999999999</v>
      </c>
      <c r="F104" s="27">
        <v>17.149999999999999</v>
      </c>
      <c r="G104" s="27">
        <v>17.649999999999999</v>
      </c>
      <c r="H104" s="27">
        <v>1317900</v>
      </c>
      <c r="I104" s="29" t="str">
        <f t="shared" si="1"/>
        <v>Closed</v>
      </c>
    </row>
    <row r="105" spans="1:9">
      <c r="A105" s="27" t="s">
        <v>25</v>
      </c>
      <c r="B105" s="27" t="s">
        <v>13</v>
      </c>
      <c r="C105" s="28">
        <v>39234</v>
      </c>
      <c r="D105" s="27">
        <v>17.77</v>
      </c>
      <c r="E105" s="27">
        <v>18.2</v>
      </c>
      <c r="F105" s="27">
        <v>17.77</v>
      </c>
      <c r="G105" s="27">
        <v>18.2</v>
      </c>
      <c r="H105" s="27">
        <v>1236800</v>
      </c>
      <c r="I105" s="29" t="str">
        <f t="shared" si="1"/>
        <v>Open</v>
      </c>
    </row>
    <row r="106" spans="1:9">
      <c r="A106" s="27" t="s">
        <v>25</v>
      </c>
      <c r="B106" s="27" t="s">
        <v>13</v>
      </c>
      <c r="C106" s="28">
        <v>39237</v>
      </c>
      <c r="D106" s="27">
        <v>18.059999999999999</v>
      </c>
      <c r="E106" s="27">
        <v>18.18</v>
      </c>
      <c r="F106" s="27">
        <v>17.88</v>
      </c>
      <c r="G106" s="27">
        <v>17.989999999999998</v>
      </c>
      <c r="H106" s="27">
        <v>626100</v>
      </c>
      <c r="I106" s="29" t="str">
        <f t="shared" si="1"/>
        <v>Closed</v>
      </c>
    </row>
    <row r="107" spans="1:9">
      <c r="A107" s="27" t="s">
        <v>25</v>
      </c>
      <c r="B107" s="27" t="s">
        <v>13</v>
      </c>
      <c r="C107" s="28">
        <v>39238</v>
      </c>
      <c r="D107" s="27">
        <v>18.02</v>
      </c>
      <c r="E107" s="27">
        <v>18.079999999999998</v>
      </c>
      <c r="F107" s="27">
        <v>17.760000000000002</v>
      </c>
      <c r="G107" s="27">
        <v>18.079999999999998</v>
      </c>
      <c r="H107" s="27">
        <v>768000</v>
      </c>
      <c r="I107" s="29" t="str">
        <f t="shared" si="1"/>
        <v>Closed</v>
      </c>
    </row>
    <row r="108" spans="1:9">
      <c r="A108" s="27" t="s">
        <v>25</v>
      </c>
      <c r="B108" s="27" t="s">
        <v>13</v>
      </c>
      <c r="C108" s="28">
        <v>39239</v>
      </c>
      <c r="D108" s="27">
        <v>18.079999999999998</v>
      </c>
      <c r="E108" s="27">
        <v>18.16</v>
      </c>
      <c r="F108" s="27">
        <v>17.850000000000001</v>
      </c>
      <c r="G108" s="27">
        <v>18.04</v>
      </c>
      <c r="H108" s="27">
        <v>566900</v>
      </c>
      <c r="I108" s="29" t="str">
        <f t="shared" si="1"/>
        <v>Closed</v>
      </c>
    </row>
    <row r="109" spans="1:9">
      <c r="A109" s="27" t="s">
        <v>25</v>
      </c>
      <c r="B109" s="27" t="s">
        <v>13</v>
      </c>
      <c r="C109" s="28">
        <v>39240</v>
      </c>
      <c r="D109" s="27">
        <v>17.93</v>
      </c>
      <c r="E109" s="27">
        <v>17.989999999999998</v>
      </c>
      <c r="F109" s="27">
        <v>17.71</v>
      </c>
      <c r="G109" s="27">
        <v>17.8</v>
      </c>
      <c r="H109" s="27">
        <v>485900</v>
      </c>
      <c r="I109" s="29" t="str">
        <f t="shared" si="1"/>
        <v>Closed</v>
      </c>
    </row>
    <row r="110" spans="1:9">
      <c r="A110" s="27" t="s">
        <v>25</v>
      </c>
      <c r="B110" s="27" t="s">
        <v>13</v>
      </c>
      <c r="C110" s="28">
        <v>39241</v>
      </c>
      <c r="D110" s="27">
        <v>17.75</v>
      </c>
      <c r="E110" s="27">
        <v>18.059999999999999</v>
      </c>
      <c r="F110" s="27">
        <v>17.73</v>
      </c>
      <c r="G110" s="27">
        <v>17.97</v>
      </c>
      <c r="H110" s="27">
        <v>411500</v>
      </c>
      <c r="I110" s="29" t="str">
        <f t="shared" si="1"/>
        <v>Open</v>
      </c>
    </row>
    <row r="111" spans="1:9">
      <c r="A111" s="27" t="s">
        <v>25</v>
      </c>
      <c r="B111" s="27" t="s">
        <v>13</v>
      </c>
      <c r="C111" s="28">
        <v>39244</v>
      </c>
      <c r="D111" s="27">
        <v>17.89</v>
      </c>
      <c r="E111" s="27">
        <v>18.170000000000002</v>
      </c>
      <c r="F111" s="27">
        <v>17.850000000000001</v>
      </c>
      <c r="G111" s="27">
        <v>18.04</v>
      </c>
      <c r="H111" s="27">
        <v>476000</v>
      </c>
      <c r="I111" s="29" t="str">
        <f t="shared" si="1"/>
        <v>Open</v>
      </c>
    </row>
    <row r="112" spans="1:9">
      <c r="A112" s="27" t="s">
        <v>25</v>
      </c>
      <c r="B112" s="27" t="s">
        <v>13</v>
      </c>
      <c r="C112" s="28">
        <v>39245</v>
      </c>
      <c r="D112" s="27">
        <v>17.899999999999999</v>
      </c>
      <c r="E112" s="27">
        <v>18.05</v>
      </c>
      <c r="F112" s="27">
        <v>17.75</v>
      </c>
      <c r="G112" s="27">
        <v>17.77</v>
      </c>
      <c r="H112" s="27">
        <v>757500</v>
      </c>
      <c r="I112" s="29" t="str">
        <f t="shared" si="1"/>
        <v>Open</v>
      </c>
    </row>
    <row r="113" spans="1:9">
      <c r="A113" s="27" t="s">
        <v>25</v>
      </c>
      <c r="B113" s="27" t="s">
        <v>13</v>
      </c>
      <c r="C113" s="28">
        <v>39246</v>
      </c>
      <c r="D113" s="27">
        <v>17.75</v>
      </c>
      <c r="E113" s="27">
        <v>18.14</v>
      </c>
      <c r="F113" s="27">
        <v>17.63</v>
      </c>
      <c r="G113" s="27">
        <v>18.100000000000001</v>
      </c>
      <c r="H113" s="27">
        <v>448800</v>
      </c>
      <c r="I113" s="29" t="str">
        <f t="shared" si="1"/>
        <v>Open</v>
      </c>
    </row>
    <row r="114" spans="1:9">
      <c r="A114" s="27" t="s">
        <v>25</v>
      </c>
      <c r="B114" s="27" t="s">
        <v>13</v>
      </c>
      <c r="C114" s="28">
        <v>39247</v>
      </c>
      <c r="D114" s="27">
        <v>18.05</v>
      </c>
      <c r="E114" s="27">
        <v>18.149999999999999</v>
      </c>
      <c r="F114" s="27">
        <v>17.690000000000001</v>
      </c>
      <c r="G114" s="27">
        <v>17.75</v>
      </c>
      <c r="H114" s="27">
        <v>754300</v>
      </c>
      <c r="I114" s="29" t="str">
        <f t="shared" si="1"/>
        <v>Closed</v>
      </c>
    </row>
    <row r="115" spans="1:9">
      <c r="A115" s="27" t="s">
        <v>25</v>
      </c>
      <c r="B115" s="27" t="s">
        <v>13</v>
      </c>
      <c r="C115" s="28">
        <v>39248</v>
      </c>
      <c r="D115" s="27">
        <v>18.25</v>
      </c>
      <c r="E115" s="27">
        <v>18.25</v>
      </c>
      <c r="F115" s="27">
        <v>17.88</v>
      </c>
      <c r="G115" s="27">
        <v>18.04</v>
      </c>
      <c r="H115" s="27">
        <v>899700</v>
      </c>
      <c r="I115" s="29" t="str">
        <f t="shared" si="1"/>
        <v>Closed</v>
      </c>
    </row>
    <row r="116" spans="1:9">
      <c r="A116" s="27" t="s">
        <v>25</v>
      </c>
      <c r="B116" s="27" t="s">
        <v>13</v>
      </c>
      <c r="C116" s="28">
        <v>39251</v>
      </c>
      <c r="D116" s="27">
        <v>18.3</v>
      </c>
      <c r="E116" s="27">
        <v>18.3</v>
      </c>
      <c r="F116" s="27">
        <v>17.93</v>
      </c>
      <c r="G116" s="27">
        <v>18.010000000000002</v>
      </c>
      <c r="H116" s="27">
        <v>308200</v>
      </c>
      <c r="I116" s="29" t="str">
        <f t="shared" si="1"/>
        <v>Closed</v>
      </c>
    </row>
    <row r="117" spans="1:9">
      <c r="A117" s="27" t="s">
        <v>25</v>
      </c>
      <c r="B117" s="27" t="s">
        <v>13</v>
      </c>
      <c r="C117" s="28">
        <v>39252</v>
      </c>
      <c r="D117" s="27">
        <v>17.97</v>
      </c>
      <c r="E117" s="27">
        <v>18.2</v>
      </c>
      <c r="F117" s="27">
        <v>17.899999999999999</v>
      </c>
      <c r="G117" s="27">
        <v>18.100000000000001</v>
      </c>
      <c r="H117" s="27">
        <v>575600</v>
      </c>
      <c r="I117" s="29" t="str">
        <f t="shared" si="1"/>
        <v>Open</v>
      </c>
    </row>
    <row r="118" spans="1:9">
      <c r="A118" s="27" t="s">
        <v>25</v>
      </c>
      <c r="B118" s="27" t="s">
        <v>13</v>
      </c>
      <c r="C118" s="28">
        <v>39253</v>
      </c>
      <c r="D118" s="27">
        <v>18.05</v>
      </c>
      <c r="E118" s="27">
        <v>18.14</v>
      </c>
      <c r="F118" s="27">
        <v>17.91</v>
      </c>
      <c r="G118" s="27">
        <v>18.05</v>
      </c>
      <c r="H118" s="27">
        <v>592800</v>
      </c>
      <c r="I118" s="29" t="str">
        <f t="shared" si="1"/>
        <v>Open</v>
      </c>
    </row>
    <row r="119" spans="1:9">
      <c r="A119" s="27" t="s">
        <v>25</v>
      </c>
      <c r="B119" s="27" t="s">
        <v>13</v>
      </c>
      <c r="C119" s="28">
        <v>39254</v>
      </c>
      <c r="D119" s="27">
        <v>17.97</v>
      </c>
      <c r="E119" s="27">
        <v>18.05</v>
      </c>
      <c r="F119" s="27">
        <v>17.73</v>
      </c>
      <c r="G119" s="27">
        <v>17.98</v>
      </c>
      <c r="H119" s="27">
        <v>418700</v>
      </c>
      <c r="I119" s="29" t="str">
        <f t="shared" si="1"/>
        <v>Closed</v>
      </c>
    </row>
    <row r="120" spans="1:9">
      <c r="A120" s="27" t="s">
        <v>25</v>
      </c>
      <c r="B120" s="27" t="s">
        <v>13</v>
      </c>
      <c r="C120" s="28">
        <v>39255</v>
      </c>
      <c r="D120" s="27">
        <v>17.95</v>
      </c>
      <c r="E120" s="27">
        <v>18.29</v>
      </c>
      <c r="F120" s="27">
        <v>17.86</v>
      </c>
      <c r="G120" s="27">
        <v>18.100000000000001</v>
      </c>
      <c r="H120" s="27">
        <v>911200</v>
      </c>
      <c r="I120" s="29" t="str">
        <f t="shared" si="1"/>
        <v>Open</v>
      </c>
    </row>
    <row r="121" spans="1:9">
      <c r="A121" s="27" t="s">
        <v>25</v>
      </c>
      <c r="B121" s="27" t="s">
        <v>13</v>
      </c>
      <c r="C121" s="28">
        <v>39258</v>
      </c>
      <c r="D121" s="27">
        <v>18.010000000000002</v>
      </c>
      <c r="E121" s="27">
        <v>18.14</v>
      </c>
      <c r="F121" s="27">
        <v>17.75</v>
      </c>
      <c r="G121" s="27">
        <v>18.010000000000002</v>
      </c>
      <c r="H121" s="27">
        <v>483700</v>
      </c>
      <c r="I121" s="29" t="str">
        <f t="shared" si="1"/>
        <v>Closed</v>
      </c>
    </row>
    <row r="122" spans="1:9">
      <c r="A122" s="27" t="s">
        <v>25</v>
      </c>
      <c r="B122" s="27" t="s">
        <v>13</v>
      </c>
      <c r="C122" s="28">
        <v>39259</v>
      </c>
      <c r="D122" s="27">
        <v>18.07</v>
      </c>
      <c r="E122" s="27">
        <v>18.07</v>
      </c>
      <c r="F122" s="27">
        <v>17.59</v>
      </c>
      <c r="G122" s="27">
        <v>17.8</v>
      </c>
      <c r="H122" s="27">
        <v>663300</v>
      </c>
      <c r="I122" s="29" t="str">
        <f t="shared" si="1"/>
        <v>Closed</v>
      </c>
    </row>
    <row r="123" spans="1:9">
      <c r="A123" s="27" t="s">
        <v>25</v>
      </c>
      <c r="B123" s="27" t="s">
        <v>13</v>
      </c>
      <c r="C123" s="28">
        <v>39260</v>
      </c>
      <c r="D123" s="27">
        <v>17.649999999999999</v>
      </c>
      <c r="E123" s="27">
        <v>18.14</v>
      </c>
      <c r="F123" s="27">
        <v>17.350000000000001</v>
      </c>
      <c r="G123" s="27">
        <v>18.010000000000002</v>
      </c>
      <c r="H123" s="27">
        <v>516400</v>
      </c>
      <c r="I123" s="29" t="str">
        <f t="shared" si="1"/>
        <v>Closed</v>
      </c>
    </row>
    <row r="124" spans="1:9">
      <c r="A124" s="27" t="s">
        <v>25</v>
      </c>
      <c r="B124" s="27" t="s">
        <v>13</v>
      </c>
      <c r="C124" s="28">
        <v>39261</v>
      </c>
      <c r="D124" s="27">
        <v>18.010000000000002</v>
      </c>
      <c r="E124" s="27">
        <v>18.05</v>
      </c>
      <c r="F124" s="27">
        <v>17.77</v>
      </c>
      <c r="G124" s="27">
        <v>17.98</v>
      </c>
      <c r="H124" s="27">
        <v>629400</v>
      </c>
      <c r="I124" s="29" t="str">
        <f t="shared" si="1"/>
        <v>Closed</v>
      </c>
    </row>
    <row r="125" spans="1:9">
      <c r="A125" s="27" t="s">
        <v>25</v>
      </c>
      <c r="B125" s="27" t="s">
        <v>13</v>
      </c>
      <c r="C125" s="28">
        <v>39262</v>
      </c>
      <c r="D125" s="27">
        <v>18.03</v>
      </c>
      <c r="E125" s="27">
        <v>18.170000000000002</v>
      </c>
      <c r="F125" s="27">
        <v>17.739999999999998</v>
      </c>
      <c r="G125" s="27">
        <v>17.739999999999998</v>
      </c>
      <c r="H125" s="27">
        <v>330800</v>
      </c>
      <c r="I125" s="29" t="str">
        <f t="shared" si="1"/>
        <v>Closed</v>
      </c>
    </row>
    <row r="126" spans="1:9">
      <c r="A126" s="27" t="s">
        <v>25</v>
      </c>
      <c r="B126" s="27" t="s">
        <v>13</v>
      </c>
      <c r="C126" s="28">
        <v>39265</v>
      </c>
      <c r="D126" s="27">
        <v>17.850000000000001</v>
      </c>
      <c r="E126" s="27">
        <v>17.940000000000001</v>
      </c>
      <c r="F126" s="27">
        <v>17.78</v>
      </c>
      <c r="G126" s="27">
        <v>17.89</v>
      </c>
      <c r="H126" s="27">
        <v>258600</v>
      </c>
      <c r="I126" s="29" t="str">
        <f t="shared" si="1"/>
        <v>Open</v>
      </c>
    </row>
    <row r="127" spans="1:9">
      <c r="A127" s="27" t="s">
        <v>25</v>
      </c>
      <c r="B127" s="27" t="s">
        <v>13</v>
      </c>
      <c r="C127" s="28">
        <v>39266</v>
      </c>
      <c r="D127" s="27">
        <v>17.89</v>
      </c>
      <c r="E127" s="27">
        <v>17.97</v>
      </c>
      <c r="F127" s="27">
        <v>17.86</v>
      </c>
      <c r="G127" s="27">
        <v>17.899999999999999</v>
      </c>
      <c r="H127" s="27">
        <v>117400</v>
      </c>
      <c r="I127" s="29" t="str">
        <f t="shared" si="1"/>
        <v>Open</v>
      </c>
    </row>
    <row r="128" spans="1:9">
      <c r="A128" s="27" t="s">
        <v>25</v>
      </c>
      <c r="B128" s="27" t="s">
        <v>13</v>
      </c>
      <c r="C128" s="28">
        <v>39268</v>
      </c>
      <c r="D128" s="27">
        <v>18</v>
      </c>
      <c r="E128" s="27">
        <v>18.23</v>
      </c>
      <c r="F128" s="27">
        <v>17.96</v>
      </c>
      <c r="G128" s="27">
        <v>18.23</v>
      </c>
      <c r="H128" s="27">
        <v>238600</v>
      </c>
      <c r="I128" s="29" t="str">
        <f t="shared" si="1"/>
        <v>Open</v>
      </c>
    </row>
    <row r="129" spans="1:9">
      <c r="A129" s="27" t="s">
        <v>25</v>
      </c>
      <c r="B129" s="27" t="s">
        <v>13</v>
      </c>
      <c r="C129" s="28">
        <v>39269</v>
      </c>
      <c r="D129" s="27">
        <v>18.190000000000001</v>
      </c>
      <c r="E129" s="27">
        <v>19.05</v>
      </c>
      <c r="F129" s="27">
        <v>17.98</v>
      </c>
      <c r="G129" s="27">
        <v>18.5</v>
      </c>
      <c r="H129" s="27">
        <v>618800</v>
      </c>
      <c r="I129" s="29" t="str">
        <f t="shared" si="1"/>
        <v>Closed</v>
      </c>
    </row>
    <row r="130" spans="1:9">
      <c r="A130" s="27" t="s">
        <v>25</v>
      </c>
      <c r="B130" s="27" t="s">
        <v>13</v>
      </c>
      <c r="C130" s="28">
        <v>39272</v>
      </c>
      <c r="D130" s="27">
        <v>18.21</v>
      </c>
      <c r="E130" s="27">
        <v>18.55</v>
      </c>
      <c r="F130" s="27">
        <v>18</v>
      </c>
      <c r="G130" s="27">
        <v>18.29</v>
      </c>
      <c r="H130" s="27">
        <v>412300</v>
      </c>
      <c r="I130" s="29" t="str">
        <f t="shared" ref="I130:I193" si="2">IF(F130&lt;D130-0.15,"Closed","Open")</f>
        <v>Closed</v>
      </c>
    </row>
    <row r="131" spans="1:9">
      <c r="A131" s="27" t="s">
        <v>25</v>
      </c>
      <c r="B131" s="27" t="s">
        <v>13</v>
      </c>
      <c r="C131" s="28">
        <v>39273</v>
      </c>
      <c r="D131" s="27">
        <v>18.079999999999998</v>
      </c>
      <c r="E131" s="27">
        <v>18.3</v>
      </c>
      <c r="F131" s="27">
        <v>17.649999999999999</v>
      </c>
      <c r="G131" s="27">
        <v>17.7</v>
      </c>
      <c r="H131" s="27">
        <v>451100</v>
      </c>
      <c r="I131" s="29" t="str">
        <f t="shared" si="2"/>
        <v>Closed</v>
      </c>
    </row>
    <row r="132" spans="1:9">
      <c r="A132" s="27" t="s">
        <v>25</v>
      </c>
      <c r="B132" s="27" t="s">
        <v>13</v>
      </c>
      <c r="C132" s="28">
        <v>39274</v>
      </c>
      <c r="D132" s="27">
        <v>17.7</v>
      </c>
      <c r="E132" s="27">
        <v>17.899999999999999</v>
      </c>
      <c r="F132" s="27">
        <v>17.579999999999998</v>
      </c>
      <c r="G132" s="27">
        <v>17.68</v>
      </c>
      <c r="H132" s="27">
        <v>306900</v>
      </c>
      <c r="I132" s="29" t="str">
        <f t="shared" si="2"/>
        <v>Open</v>
      </c>
    </row>
    <row r="133" spans="1:9">
      <c r="A133" s="27" t="s">
        <v>25</v>
      </c>
      <c r="B133" s="27" t="s">
        <v>13</v>
      </c>
      <c r="C133" s="28">
        <v>39275</v>
      </c>
      <c r="D133" s="27">
        <v>17.760000000000002</v>
      </c>
      <c r="E133" s="27">
        <v>18.100000000000001</v>
      </c>
      <c r="F133" s="27">
        <v>17.75</v>
      </c>
      <c r="G133" s="27">
        <v>18.07</v>
      </c>
      <c r="H133" s="27">
        <v>277900</v>
      </c>
      <c r="I133" s="29" t="str">
        <f t="shared" si="2"/>
        <v>Open</v>
      </c>
    </row>
    <row r="134" spans="1:9">
      <c r="A134" s="27" t="s">
        <v>25</v>
      </c>
      <c r="B134" s="27" t="s">
        <v>13</v>
      </c>
      <c r="C134" s="28">
        <v>39276</v>
      </c>
      <c r="D134" s="27">
        <v>18.170000000000002</v>
      </c>
      <c r="E134" s="27">
        <v>18.3</v>
      </c>
      <c r="F134" s="27">
        <v>17.920000000000002</v>
      </c>
      <c r="G134" s="27">
        <v>18.02</v>
      </c>
      <c r="H134" s="27">
        <v>365500</v>
      </c>
      <c r="I134" s="29" t="str">
        <f t="shared" si="2"/>
        <v>Closed</v>
      </c>
    </row>
    <row r="135" spans="1:9">
      <c r="A135" s="27" t="s">
        <v>25</v>
      </c>
      <c r="B135" s="27" t="s">
        <v>13</v>
      </c>
      <c r="C135" s="28">
        <v>39279</v>
      </c>
      <c r="D135" s="27">
        <v>17.920000000000002</v>
      </c>
      <c r="E135" s="27">
        <v>18.010000000000002</v>
      </c>
      <c r="F135" s="27">
        <v>17.46</v>
      </c>
      <c r="G135" s="27">
        <v>17.579999999999998</v>
      </c>
      <c r="H135" s="27">
        <v>342400</v>
      </c>
      <c r="I135" s="29" t="str">
        <f t="shared" si="2"/>
        <v>Closed</v>
      </c>
    </row>
    <row r="136" spans="1:9">
      <c r="A136" s="27" t="s">
        <v>25</v>
      </c>
      <c r="B136" s="27" t="s">
        <v>13</v>
      </c>
      <c r="C136" s="28">
        <v>39280</v>
      </c>
      <c r="D136" s="27">
        <v>17.68</v>
      </c>
      <c r="E136" s="27">
        <v>18.079999999999998</v>
      </c>
      <c r="F136" s="27">
        <v>17.68</v>
      </c>
      <c r="G136" s="27">
        <v>17.850000000000001</v>
      </c>
      <c r="H136" s="27">
        <v>290000</v>
      </c>
      <c r="I136" s="29" t="str">
        <f t="shared" si="2"/>
        <v>Open</v>
      </c>
    </row>
    <row r="137" spans="1:9">
      <c r="A137" s="27" t="s">
        <v>25</v>
      </c>
      <c r="B137" s="27" t="s">
        <v>13</v>
      </c>
      <c r="C137" s="28">
        <v>39281</v>
      </c>
      <c r="D137" s="27">
        <v>17.82</v>
      </c>
      <c r="E137" s="27">
        <v>18</v>
      </c>
      <c r="F137" s="27">
        <v>17.579999999999998</v>
      </c>
      <c r="G137" s="27">
        <v>17.75</v>
      </c>
      <c r="H137" s="27">
        <v>476600</v>
      </c>
      <c r="I137" s="29" t="str">
        <f t="shared" si="2"/>
        <v>Closed</v>
      </c>
    </row>
    <row r="138" spans="1:9">
      <c r="A138" s="27" t="s">
        <v>25</v>
      </c>
      <c r="B138" s="27" t="s">
        <v>13</v>
      </c>
      <c r="C138" s="28">
        <v>39282</v>
      </c>
      <c r="D138" s="27">
        <v>17.899999999999999</v>
      </c>
      <c r="E138" s="27">
        <v>17.95</v>
      </c>
      <c r="F138" s="27">
        <v>17.649999999999999</v>
      </c>
      <c r="G138" s="27">
        <v>17.71</v>
      </c>
      <c r="H138" s="27">
        <v>136000</v>
      </c>
      <c r="I138" s="29" t="str">
        <f t="shared" si="2"/>
        <v>Closed</v>
      </c>
    </row>
    <row r="139" spans="1:9">
      <c r="A139" s="27" t="s">
        <v>25</v>
      </c>
      <c r="B139" s="27" t="s">
        <v>13</v>
      </c>
      <c r="C139" s="28">
        <v>39283</v>
      </c>
      <c r="D139" s="27">
        <v>17.670000000000002</v>
      </c>
      <c r="E139" s="27">
        <v>17.670000000000002</v>
      </c>
      <c r="F139" s="27">
        <v>17.05</v>
      </c>
      <c r="G139" s="27">
        <v>17.3</v>
      </c>
      <c r="H139" s="27">
        <v>498300</v>
      </c>
      <c r="I139" s="29" t="str">
        <f t="shared" si="2"/>
        <v>Closed</v>
      </c>
    </row>
    <row r="140" spans="1:9">
      <c r="A140" s="27" t="s">
        <v>25</v>
      </c>
      <c r="B140" s="27" t="s">
        <v>13</v>
      </c>
      <c r="C140" s="28">
        <v>39286</v>
      </c>
      <c r="D140" s="27">
        <v>17.309999999999999</v>
      </c>
      <c r="E140" s="27">
        <v>17.66</v>
      </c>
      <c r="F140" s="27">
        <v>17.309999999999999</v>
      </c>
      <c r="G140" s="27">
        <v>17.510000000000002</v>
      </c>
      <c r="H140" s="27">
        <v>284300</v>
      </c>
      <c r="I140" s="29" t="str">
        <f t="shared" si="2"/>
        <v>Open</v>
      </c>
    </row>
    <row r="141" spans="1:9">
      <c r="A141" s="27" t="s">
        <v>25</v>
      </c>
      <c r="B141" s="27" t="s">
        <v>13</v>
      </c>
      <c r="C141" s="28">
        <v>39287</v>
      </c>
      <c r="D141" s="27">
        <v>17.260000000000002</v>
      </c>
      <c r="E141" s="27">
        <v>17.87</v>
      </c>
      <c r="F141" s="27">
        <v>17.239999999999998</v>
      </c>
      <c r="G141" s="27">
        <v>17.72</v>
      </c>
      <c r="H141" s="27">
        <v>808900</v>
      </c>
      <c r="I141" s="29" t="str">
        <f t="shared" si="2"/>
        <v>Open</v>
      </c>
    </row>
    <row r="142" spans="1:9">
      <c r="A142" s="27" t="s">
        <v>25</v>
      </c>
      <c r="B142" s="27" t="s">
        <v>13</v>
      </c>
      <c r="C142" s="28">
        <v>39288</v>
      </c>
      <c r="D142" s="27">
        <v>17.72</v>
      </c>
      <c r="E142" s="27">
        <v>18.149999999999999</v>
      </c>
      <c r="F142" s="27">
        <v>17.61</v>
      </c>
      <c r="G142" s="27">
        <v>17.899999999999999</v>
      </c>
      <c r="H142" s="27">
        <v>1046400</v>
      </c>
      <c r="I142" s="29" t="str">
        <f t="shared" si="2"/>
        <v>Open</v>
      </c>
    </row>
    <row r="143" spans="1:9">
      <c r="A143" s="27" t="s">
        <v>25</v>
      </c>
      <c r="B143" s="27" t="s">
        <v>13</v>
      </c>
      <c r="C143" s="28">
        <v>39289</v>
      </c>
      <c r="D143" s="27">
        <v>17.600000000000001</v>
      </c>
      <c r="E143" s="27">
        <v>17.600000000000001</v>
      </c>
      <c r="F143" s="27">
        <v>14.71</v>
      </c>
      <c r="G143" s="27">
        <v>15.65</v>
      </c>
      <c r="H143" s="27">
        <v>2700200</v>
      </c>
      <c r="I143" s="29" t="str">
        <f t="shared" si="2"/>
        <v>Closed</v>
      </c>
    </row>
    <row r="144" spans="1:9">
      <c r="A144" s="27" t="s">
        <v>25</v>
      </c>
      <c r="B144" s="27" t="s">
        <v>13</v>
      </c>
      <c r="C144" s="28">
        <v>39290</v>
      </c>
      <c r="D144" s="27">
        <v>15.25</v>
      </c>
      <c r="E144" s="27">
        <v>15.68</v>
      </c>
      <c r="F144" s="27">
        <v>14.32</v>
      </c>
      <c r="G144" s="27">
        <v>14.87</v>
      </c>
      <c r="H144" s="27">
        <v>1128800</v>
      </c>
      <c r="I144" s="29" t="str">
        <f t="shared" si="2"/>
        <v>Closed</v>
      </c>
    </row>
    <row r="145" spans="1:9">
      <c r="A145" s="27" t="s">
        <v>25</v>
      </c>
      <c r="B145" s="27" t="s">
        <v>13</v>
      </c>
      <c r="C145" s="28">
        <v>39293</v>
      </c>
      <c r="D145" s="27">
        <v>15.03</v>
      </c>
      <c r="E145" s="27">
        <v>15.56</v>
      </c>
      <c r="F145" s="27">
        <v>14.7</v>
      </c>
      <c r="G145" s="27">
        <v>15.11</v>
      </c>
      <c r="H145" s="27">
        <v>1044800</v>
      </c>
      <c r="I145" s="29" t="str">
        <f t="shared" si="2"/>
        <v>Closed</v>
      </c>
    </row>
    <row r="146" spans="1:9">
      <c r="A146" s="27" t="s">
        <v>25</v>
      </c>
      <c r="B146" s="27" t="s">
        <v>13</v>
      </c>
      <c r="C146" s="28">
        <v>39294</v>
      </c>
      <c r="D146" s="27">
        <v>15.2</v>
      </c>
      <c r="E146" s="27">
        <v>15.29</v>
      </c>
      <c r="F146" s="27">
        <v>14.65</v>
      </c>
      <c r="G146" s="27">
        <v>14.67</v>
      </c>
      <c r="H146" s="27">
        <v>527400</v>
      </c>
      <c r="I146" s="29" t="str">
        <f t="shared" si="2"/>
        <v>Closed</v>
      </c>
    </row>
    <row r="147" spans="1:9">
      <c r="A147" s="27" t="s">
        <v>25</v>
      </c>
      <c r="B147" s="27" t="s">
        <v>13</v>
      </c>
      <c r="C147" s="28">
        <v>39295</v>
      </c>
      <c r="D147" s="27">
        <v>14.36</v>
      </c>
      <c r="E147" s="27">
        <v>14.36</v>
      </c>
      <c r="F147" s="27">
        <v>11.29</v>
      </c>
      <c r="G147" s="27">
        <v>11.84</v>
      </c>
      <c r="H147" s="27">
        <v>2806600</v>
      </c>
      <c r="I147" s="29" t="str">
        <f t="shared" si="2"/>
        <v>Closed</v>
      </c>
    </row>
    <row r="148" spans="1:9">
      <c r="A148" s="27" t="s">
        <v>25</v>
      </c>
      <c r="B148" s="27" t="s">
        <v>13</v>
      </c>
      <c r="C148" s="28">
        <v>39296</v>
      </c>
      <c r="D148" s="27">
        <v>11.85</v>
      </c>
      <c r="E148" s="27">
        <v>13.39</v>
      </c>
      <c r="F148" s="27">
        <v>10.8</v>
      </c>
      <c r="G148" s="27">
        <v>13.38</v>
      </c>
      <c r="H148" s="27">
        <v>1637700</v>
      </c>
      <c r="I148" s="29" t="str">
        <f t="shared" si="2"/>
        <v>Closed</v>
      </c>
    </row>
    <row r="149" spans="1:9">
      <c r="A149" s="27" t="s">
        <v>25</v>
      </c>
      <c r="B149" s="27" t="s">
        <v>13</v>
      </c>
      <c r="C149" s="28">
        <v>39297</v>
      </c>
      <c r="D149" s="27">
        <v>13.35</v>
      </c>
      <c r="E149" s="27">
        <v>13.4</v>
      </c>
      <c r="F149" s="27">
        <v>12.43</v>
      </c>
      <c r="G149" s="27">
        <v>12.56</v>
      </c>
      <c r="H149" s="27">
        <v>946100</v>
      </c>
      <c r="I149" s="29" t="str">
        <f t="shared" si="2"/>
        <v>Closed</v>
      </c>
    </row>
    <row r="150" spans="1:9">
      <c r="A150" s="27" t="s">
        <v>25</v>
      </c>
      <c r="B150" s="27" t="s">
        <v>13</v>
      </c>
      <c r="C150" s="28">
        <v>39300</v>
      </c>
      <c r="D150" s="27">
        <v>12.57</v>
      </c>
      <c r="E150" s="27">
        <v>12.62</v>
      </c>
      <c r="F150" s="27">
        <v>10.93</v>
      </c>
      <c r="G150" s="27">
        <v>12.57</v>
      </c>
      <c r="H150" s="27">
        <v>1180300</v>
      </c>
      <c r="I150" s="29" t="str">
        <f t="shared" si="2"/>
        <v>Closed</v>
      </c>
    </row>
    <row r="151" spans="1:9">
      <c r="A151" s="27" t="s">
        <v>25</v>
      </c>
      <c r="B151" s="27" t="s">
        <v>13</v>
      </c>
      <c r="C151" s="28">
        <v>39301</v>
      </c>
      <c r="D151" s="27">
        <v>12.47</v>
      </c>
      <c r="E151" s="27">
        <v>13.21</v>
      </c>
      <c r="F151" s="27">
        <v>12.42</v>
      </c>
      <c r="G151" s="27">
        <v>12.99</v>
      </c>
      <c r="H151" s="27">
        <v>933200</v>
      </c>
      <c r="I151" s="29" t="str">
        <f t="shared" si="2"/>
        <v>Open</v>
      </c>
    </row>
    <row r="152" spans="1:9">
      <c r="A152" s="27" t="s">
        <v>25</v>
      </c>
      <c r="B152" s="27" t="s">
        <v>13</v>
      </c>
      <c r="C152" s="28">
        <v>39302</v>
      </c>
      <c r="D152" s="27">
        <v>13.17</v>
      </c>
      <c r="E152" s="27">
        <v>14.82</v>
      </c>
      <c r="F152" s="27">
        <v>13.17</v>
      </c>
      <c r="G152" s="27">
        <v>13.99</v>
      </c>
      <c r="H152" s="27">
        <v>1667800</v>
      </c>
      <c r="I152" s="29" t="str">
        <f t="shared" si="2"/>
        <v>Open</v>
      </c>
    </row>
    <row r="153" spans="1:9">
      <c r="A153" s="27" t="s">
        <v>25</v>
      </c>
      <c r="B153" s="27" t="s">
        <v>13</v>
      </c>
      <c r="C153" s="28">
        <v>39303</v>
      </c>
      <c r="D153" s="27">
        <v>13.5</v>
      </c>
      <c r="E153" s="27">
        <v>14.24</v>
      </c>
      <c r="F153" s="27">
        <v>13.25</v>
      </c>
      <c r="G153" s="27">
        <v>14.01</v>
      </c>
      <c r="H153" s="27">
        <v>1042900</v>
      </c>
      <c r="I153" s="29" t="str">
        <f t="shared" si="2"/>
        <v>Closed</v>
      </c>
    </row>
    <row r="154" spans="1:9">
      <c r="A154" s="27" t="s">
        <v>25</v>
      </c>
      <c r="B154" s="27" t="s">
        <v>13</v>
      </c>
      <c r="C154" s="28">
        <v>39304</v>
      </c>
      <c r="D154" s="27">
        <v>13.87</v>
      </c>
      <c r="E154" s="27">
        <v>14.24</v>
      </c>
      <c r="F154" s="27">
        <v>13.3</v>
      </c>
      <c r="G154" s="27">
        <v>13.38</v>
      </c>
      <c r="H154" s="27">
        <v>964600</v>
      </c>
      <c r="I154" s="29" t="str">
        <f t="shared" si="2"/>
        <v>Closed</v>
      </c>
    </row>
    <row r="155" spans="1:9">
      <c r="A155" s="27" t="s">
        <v>25</v>
      </c>
      <c r="B155" s="27" t="s">
        <v>13</v>
      </c>
      <c r="C155" s="28">
        <v>39307</v>
      </c>
      <c r="D155" s="27">
        <v>13.71</v>
      </c>
      <c r="E155" s="27">
        <v>14.44</v>
      </c>
      <c r="F155" s="27">
        <v>13.3</v>
      </c>
      <c r="G155" s="27">
        <v>13.33</v>
      </c>
      <c r="H155" s="27">
        <v>1062200</v>
      </c>
      <c r="I155" s="29" t="str">
        <f t="shared" si="2"/>
        <v>Closed</v>
      </c>
    </row>
    <row r="156" spans="1:9">
      <c r="A156" s="27" t="s">
        <v>25</v>
      </c>
      <c r="B156" s="27" t="s">
        <v>13</v>
      </c>
      <c r="C156" s="28">
        <v>39308</v>
      </c>
      <c r="D156" s="27">
        <v>13.3</v>
      </c>
      <c r="E156" s="27">
        <v>13.7</v>
      </c>
      <c r="F156" s="27">
        <v>12.76</v>
      </c>
      <c r="G156" s="27">
        <v>12.8</v>
      </c>
      <c r="H156" s="27">
        <v>908500</v>
      </c>
      <c r="I156" s="29" t="str">
        <f t="shared" si="2"/>
        <v>Closed</v>
      </c>
    </row>
    <row r="157" spans="1:9">
      <c r="A157" s="27" t="s">
        <v>25</v>
      </c>
      <c r="B157" s="27" t="s">
        <v>13</v>
      </c>
      <c r="C157" s="28">
        <v>39309</v>
      </c>
      <c r="D157" s="27">
        <v>12.73</v>
      </c>
      <c r="E157" s="27">
        <v>12.82</v>
      </c>
      <c r="F157" s="27">
        <v>12.02</v>
      </c>
      <c r="G157" s="27">
        <v>12.05</v>
      </c>
      <c r="H157" s="27">
        <v>885800</v>
      </c>
      <c r="I157" s="29" t="str">
        <f t="shared" si="2"/>
        <v>Closed</v>
      </c>
    </row>
    <row r="158" spans="1:9">
      <c r="A158" s="27" t="s">
        <v>25</v>
      </c>
      <c r="B158" s="27" t="s">
        <v>13</v>
      </c>
      <c r="C158" s="28">
        <v>39310</v>
      </c>
      <c r="D158" s="27">
        <v>12.05</v>
      </c>
      <c r="E158" s="27">
        <v>12.8</v>
      </c>
      <c r="F158" s="27">
        <v>11.69</v>
      </c>
      <c r="G158" s="27">
        <v>12.63</v>
      </c>
      <c r="H158" s="27">
        <v>982800</v>
      </c>
      <c r="I158" s="29" t="str">
        <f t="shared" si="2"/>
        <v>Closed</v>
      </c>
    </row>
    <row r="159" spans="1:9">
      <c r="A159" s="27" t="s">
        <v>25</v>
      </c>
      <c r="B159" s="27" t="s">
        <v>13</v>
      </c>
      <c r="C159" s="28">
        <v>39311</v>
      </c>
      <c r="D159" s="27">
        <v>13.4</v>
      </c>
      <c r="E159" s="27">
        <v>13.67</v>
      </c>
      <c r="F159" s="27">
        <v>12.75</v>
      </c>
      <c r="G159" s="27">
        <v>13.16</v>
      </c>
      <c r="H159" s="27">
        <v>794000</v>
      </c>
      <c r="I159" s="29" t="str">
        <f t="shared" si="2"/>
        <v>Closed</v>
      </c>
    </row>
    <row r="160" spans="1:9">
      <c r="A160" s="27" t="s">
        <v>25</v>
      </c>
      <c r="B160" s="27" t="s">
        <v>13</v>
      </c>
      <c r="C160" s="28">
        <v>39314</v>
      </c>
      <c r="D160" s="27">
        <v>13.23</v>
      </c>
      <c r="E160" s="27">
        <v>13.38</v>
      </c>
      <c r="F160" s="27">
        <v>12.92</v>
      </c>
      <c r="G160" s="27">
        <v>13</v>
      </c>
      <c r="H160" s="27">
        <v>517400</v>
      </c>
      <c r="I160" s="29" t="str">
        <f t="shared" si="2"/>
        <v>Closed</v>
      </c>
    </row>
    <row r="161" spans="1:9">
      <c r="A161" s="27" t="s">
        <v>25</v>
      </c>
      <c r="B161" s="27" t="s">
        <v>13</v>
      </c>
      <c r="C161" s="28">
        <v>39315</v>
      </c>
      <c r="D161" s="27">
        <v>12.96</v>
      </c>
      <c r="E161" s="27">
        <v>13.37</v>
      </c>
      <c r="F161" s="27">
        <v>12.76</v>
      </c>
      <c r="G161" s="27">
        <v>13.24</v>
      </c>
      <c r="H161" s="27">
        <v>555500</v>
      </c>
      <c r="I161" s="29" t="str">
        <f t="shared" si="2"/>
        <v>Closed</v>
      </c>
    </row>
    <row r="162" spans="1:9">
      <c r="A162" s="27" t="s">
        <v>25</v>
      </c>
      <c r="B162" s="27" t="s">
        <v>13</v>
      </c>
      <c r="C162" s="28">
        <v>39316</v>
      </c>
      <c r="D162" s="27">
        <v>13.39</v>
      </c>
      <c r="E162" s="27">
        <v>13.63</v>
      </c>
      <c r="F162" s="27">
        <v>13.19</v>
      </c>
      <c r="G162" s="27">
        <v>13.34</v>
      </c>
      <c r="H162" s="27">
        <v>380400</v>
      </c>
      <c r="I162" s="29" t="str">
        <f t="shared" si="2"/>
        <v>Closed</v>
      </c>
    </row>
    <row r="163" spans="1:9">
      <c r="A163" s="27" t="s">
        <v>25</v>
      </c>
      <c r="B163" s="27" t="s">
        <v>13</v>
      </c>
      <c r="C163" s="28">
        <v>39317</v>
      </c>
      <c r="D163" s="27">
        <v>13.25</v>
      </c>
      <c r="E163" s="27">
        <v>13.26</v>
      </c>
      <c r="F163" s="27">
        <v>12.54</v>
      </c>
      <c r="G163" s="27">
        <v>12.74</v>
      </c>
      <c r="H163" s="27">
        <v>569500</v>
      </c>
      <c r="I163" s="29" t="str">
        <f t="shared" si="2"/>
        <v>Closed</v>
      </c>
    </row>
    <row r="164" spans="1:9">
      <c r="A164" s="27" t="s">
        <v>25</v>
      </c>
      <c r="B164" s="27" t="s">
        <v>13</v>
      </c>
      <c r="C164" s="28">
        <v>39318</v>
      </c>
      <c r="D164" s="27">
        <v>12.7</v>
      </c>
      <c r="E164" s="27">
        <v>12.91</v>
      </c>
      <c r="F164" s="27">
        <v>12.5</v>
      </c>
      <c r="G164" s="27">
        <v>12.86</v>
      </c>
      <c r="H164" s="27">
        <v>612300</v>
      </c>
      <c r="I164" s="29" t="str">
        <f t="shared" si="2"/>
        <v>Closed</v>
      </c>
    </row>
    <row r="165" spans="1:9">
      <c r="A165" s="27" t="s">
        <v>25</v>
      </c>
      <c r="B165" s="27" t="s">
        <v>13</v>
      </c>
      <c r="C165" s="28">
        <v>39321</v>
      </c>
      <c r="D165" s="27">
        <v>12.84</v>
      </c>
      <c r="E165" s="27">
        <v>12.86</v>
      </c>
      <c r="F165" s="27">
        <v>12.61</v>
      </c>
      <c r="G165" s="27">
        <v>12.67</v>
      </c>
      <c r="H165" s="27">
        <v>193100</v>
      </c>
      <c r="I165" s="29" t="str">
        <f t="shared" si="2"/>
        <v>Closed</v>
      </c>
    </row>
    <row r="166" spans="1:9">
      <c r="A166" s="27" t="s">
        <v>25</v>
      </c>
      <c r="B166" s="27" t="s">
        <v>13</v>
      </c>
      <c r="C166" s="28">
        <v>39322</v>
      </c>
      <c r="D166" s="27">
        <v>12.61</v>
      </c>
      <c r="E166" s="27">
        <v>12.7</v>
      </c>
      <c r="F166" s="27">
        <v>12.15</v>
      </c>
      <c r="G166" s="27">
        <v>12.22</v>
      </c>
      <c r="H166" s="27">
        <v>298800</v>
      </c>
      <c r="I166" s="29" t="str">
        <f t="shared" si="2"/>
        <v>Closed</v>
      </c>
    </row>
    <row r="167" spans="1:9">
      <c r="A167" s="27" t="s">
        <v>25</v>
      </c>
      <c r="B167" s="27" t="s">
        <v>13</v>
      </c>
      <c r="C167" s="28">
        <v>39323</v>
      </c>
      <c r="D167" s="27">
        <v>12.3</v>
      </c>
      <c r="E167" s="27">
        <v>12.8</v>
      </c>
      <c r="F167" s="27">
        <v>12.22</v>
      </c>
      <c r="G167" s="27">
        <v>12.79</v>
      </c>
      <c r="H167" s="27">
        <v>282200</v>
      </c>
      <c r="I167" s="29" t="str">
        <f t="shared" si="2"/>
        <v>Open</v>
      </c>
    </row>
    <row r="168" spans="1:9">
      <c r="A168" s="27" t="s">
        <v>25</v>
      </c>
      <c r="B168" s="27" t="s">
        <v>13</v>
      </c>
      <c r="C168" s="28">
        <v>39324</v>
      </c>
      <c r="D168" s="27">
        <v>12.62</v>
      </c>
      <c r="E168" s="27">
        <v>12.91</v>
      </c>
      <c r="F168" s="27">
        <v>12.48</v>
      </c>
      <c r="G168" s="27">
        <v>12.53</v>
      </c>
      <c r="H168" s="27">
        <v>303200</v>
      </c>
      <c r="I168" s="29" t="str">
        <f t="shared" si="2"/>
        <v>Open</v>
      </c>
    </row>
    <row r="169" spans="1:9">
      <c r="A169" s="27" t="s">
        <v>25</v>
      </c>
      <c r="B169" s="27" t="s">
        <v>13</v>
      </c>
      <c r="C169" s="28">
        <v>39325</v>
      </c>
      <c r="D169" s="27">
        <v>12.77</v>
      </c>
      <c r="E169" s="27">
        <v>12.78</v>
      </c>
      <c r="F169" s="27">
        <v>12.4</v>
      </c>
      <c r="G169" s="27">
        <v>12.55</v>
      </c>
      <c r="H169" s="27">
        <v>340200</v>
      </c>
      <c r="I169" s="29" t="str">
        <f t="shared" si="2"/>
        <v>Closed</v>
      </c>
    </row>
    <row r="170" spans="1:9">
      <c r="A170" s="27" t="s">
        <v>25</v>
      </c>
      <c r="B170" s="27" t="s">
        <v>13</v>
      </c>
      <c r="C170" s="28">
        <v>39329</v>
      </c>
      <c r="D170" s="27">
        <v>12.48</v>
      </c>
      <c r="E170" s="27">
        <v>12.91</v>
      </c>
      <c r="F170" s="27">
        <v>12.23</v>
      </c>
      <c r="G170" s="27">
        <v>12.84</v>
      </c>
      <c r="H170" s="27">
        <v>329100</v>
      </c>
      <c r="I170" s="29" t="str">
        <f t="shared" si="2"/>
        <v>Closed</v>
      </c>
    </row>
    <row r="171" spans="1:9">
      <c r="A171" s="27" t="s">
        <v>25</v>
      </c>
      <c r="B171" s="27" t="s">
        <v>13</v>
      </c>
      <c r="C171" s="28">
        <v>39330</v>
      </c>
      <c r="D171" s="27">
        <v>12.71</v>
      </c>
      <c r="E171" s="27">
        <v>12.8</v>
      </c>
      <c r="F171" s="27">
        <v>12.25</v>
      </c>
      <c r="G171" s="27">
        <v>12.39</v>
      </c>
      <c r="H171" s="27">
        <v>357400</v>
      </c>
      <c r="I171" s="29" t="str">
        <f t="shared" si="2"/>
        <v>Closed</v>
      </c>
    </row>
    <row r="172" spans="1:9">
      <c r="A172" s="27" t="s">
        <v>25</v>
      </c>
      <c r="B172" s="27" t="s">
        <v>13</v>
      </c>
      <c r="C172" s="28">
        <v>39331</v>
      </c>
      <c r="D172" s="27">
        <v>12.46</v>
      </c>
      <c r="E172" s="27">
        <v>12.5</v>
      </c>
      <c r="F172" s="27">
        <v>12.17</v>
      </c>
      <c r="G172" s="27">
        <v>12.45</v>
      </c>
      <c r="H172" s="27">
        <v>571300</v>
      </c>
      <c r="I172" s="29" t="str">
        <f t="shared" si="2"/>
        <v>Closed</v>
      </c>
    </row>
    <row r="173" spans="1:9">
      <c r="A173" s="27" t="s">
        <v>25</v>
      </c>
      <c r="B173" s="27" t="s">
        <v>13</v>
      </c>
      <c r="C173" s="28">
        <v>39332</v>
      </c>
      <c r="D173" s="27">
        <v>12.2</v>
      </c>
      <c r="E173" s="27">
        <v>12.29</v>
      </c>
      <c r="F173" s="27">
        <v>11.85</v>
      </c>
      <c r="G173" s="27">
        <v>12</v>
      </c>
      <c r="H173" s="27">
        <v>439100</v>
      </c>
      <c r="I173" s="29" t="str">
        <f t="shared" si="2"/>
        <v>Closed</v>
      </c>
    </row>
    <row r="174" spans="1:9">
      <c r="A174" s="27" t="s">
        <v>25</v>
      </c>
      <c r="B174" s="27" t="s">
        <v>13</v>
      </c>
      <c r="C174" s="28">
        <v>39335</v>
      </c>
      <c r="D174" s="27">
        <v>12.13</v>
      </c>
      <c r="E174" s="27">
        <v>12.18</v>
      </c>
      <c r="F174" s="27">
        <v>11.5</v>
      </c>
      <c r="G174" s="27">
        <v>11.79</v>
      </c>
      <c r="H174" s="27">
        <v>308700</v>
      </c>
      <c r="I174" s="29" t="str">
        <f t="shared" si="2"/>
        <v>Closed</v>
      </c>
    </row>
    <row r="175" spans="1:9">
      <c r="A175" s="27" t="s">
        <v>25</v>
      </c>
      <c r="B175" s="27" t="s">
        <v>13</v>
      </c>
      <c r="C175" s="28">
        <v>39336</v>
      </c>
      <c r="D175" s="27">
        <v>11.85</v>
      </c>
      <c r="E175" s="27">
        <v>12.12</v>
      </c>
      <c r="F175" s="27">
        <v>11.7</v>
      </c>
      <c r="G175" s="27">
        <v>11.78</v>
      </c>
      <c r="H175" s="27">
        <v>304800</v>
      </c>
      <c r="I175" s="29" t="str">
        <f t="shared" si="2"/>
        <v>Open</v>
      </c>
    </row>
    <row r="176" spans="1:9">
      <c r="A176" s="27" t="s">
        <v>25</v>
      </c>
      <c r="B176" s="27" t="s">
        <v>13</v>
      </c>
      <c r="C176" s="28">
        <v>39337</v>
      </c>
      <c r="D176" s="27">
        <v>11.72</v>
      </c>
      <c r="E176" s="27">
        <v>11.91</v>
      </c>
      <c r="F176" s="27">
        <v>11.52</v>
      </c>
      <c r="G176" s="27">
        <v>11.57</v>
      </c>
      <c r="H176" s="27">
        <v>355100</v>
      </c>
      <c r="I176" s="29" t="str">
        <f t="shared" si="2"/>
        <v>Closed</v>
      </c>
    </row>
    <row r="177" spans="1:9">
      <c r="A177" s="27" t="s">
        <v>25</v>
      </c>
      <c r="B177" s="27" t="s">
        <v>13</v>
      </c>
      <c r="C177" s="28">
        <v>39338</v>
      </c>
      <c r="D177" s="27">
        <v>11.62</v>
      </c>
      <c r="E177" s="27">
        <v>11.74</v>
      </c>
      <c r="F177" s="27">
        <v>11.41</v>
      </c>
      <c r="G177" s="27">
        <v>11.43</v>
      </c>
      <c r="H177" s="27">
        <v>444700</v>
      </c>
      <c r="I177" s="29" t="str">
        <f t="shared" si="2"/>
        <v>Closed</v>
      </c>
    </row>
    <row r="178" spans="1:9">
      <c r="A178" s="27" t="s">
        <v>25</v>
      </c>
      <c r="B178" s="27" t="s">
        <v>13</v>
      </c>
      <c r="C178" s="28">
        <v>39339</v>
      </c>
      <c r="D178" s="27">
        <v>11.33</v>
      </c>
      <c r="E178" s="27">
        <v>11.58</v>
      </c>
      <c r="F178" s="27">
        <v>11.25</v>
      </c>
      <c r="G178" s="27">
        <v>11.42</v>
      </c>
      <c r="H178" s="27">
        <v>347300</v>
      </c>
      <c r="I178" s="29" t="str">
        <f t="shared" si="2"/>
        <v>Open</v>
      </c>
    </row>
    <row r="179" spans="1:9">
      <c r="A179" s="27" t="s">
        <v>25</v>
      </c>
      <c r="B179" s="27" t="s">
        <v>13</v>
      </c>
      <c r="C179" s="28">
        <v>39342</v>
      </c>
      <c r="D179" s="27">
        <v>11.37</v>
      </c>
      <c r="E179" s="27">
        <v>11.47</v>
      </c>
      <c r="F179" s="27">
        <v>11.09</v>
      </c>
      <c r="G179" s="27">
        <v>11.12</v>
      </c>
      <c r="H179" s="27">
        <v>775800</v>
      </c>
      <c r="I179" s="29" t="str">
        <f t="shared" si="2"/>
        <v>Closed</v>
      </c>
    </row>
    <row r="180" spans="1:9">
      <c r="A180" s="27" t="s">
        <v>25</v>
      </c>
      <c r="B180" s="27" t="s">
        <v>13</v>
      </c>
      <c r="C180" s="28">
        <v>39343</v>
      </c>
      <c r="D180" s="27">
        <v>11.15</v>
      </c>
      <c r="E180" s="27">
        <v>11.58</v>
      </c>
      <c r="F180" s="27">
        <v>10.95</v>
      </c>
      <c r="G180" s="27">
        <v>11.57</v>
      </c>
      <c r="H180" s="27">
        <v>685600</v>
      </c>
      <c r="I180" s="29" t="str">
        <f t="shared" si="2"/>
        <v>Closed</v>
      </c>
    </row>
    <row r="181" spans="1:9">
      <c r="A181" s="27" t="s">
        <v>25</v>
      </c>
      <c r="B181" s="27" t="s">
        <v>13</v>
      </c>
      <c r="C181" s="28">
        <v>39344</v>
      </c>
      <c r="D181" s="27">
        <v>11.71</v>
      </c>
      <c r="E181" s="27">
        <v>11.93</v>
      </c>
      <c r="F181" s="27">
        <v>11.47</v>
      </c>
      <c r="G181" s="27">
        <v>11.89</v>
      </c>
      <c r="H181" s="27">
        <v>383800</v>
      </c>
      <c r="I181" s="29" t="str">
        <f t="shared" si="2"/>
        <v>Closed</v>
      </c>
    </row>
    <row r="182" spans="1:9">
      <c r="A182" s="27" t="s">
        <v>25</v>
      </c>
      <c r="B182" s="27" t="s">
        <v>13</v>
      </c>
      <c r="C182" s="28">
        <v>39345</v>
      </c>
      <c r="D182" s="27">
        <v>11.87</v>
      </c>
      <c r="E182" s="27">
        <v>11.87</v>
      </c>
      <c r="F182" s="27">
        <v>11.42</v>
      </c>
      <c r="G182" s="27">
        <v>11.49</v>
      </c>
      <c r="H182" s="27">
        <v>260200</v>
      </c>
      <c r="I182" s="29" t="str">
        <f t="shared" si="2"/>
        <v>Closed</v>
      </c>
    </row>
    <row r="183" spans="1:9">
      <c r="A183" s="27" t="s">
        <v>25</v>
      </c>
      <c r="B183" s="27" t="s">
        <v>13</v>
      </c>
      <c r="C183" s="28">
        <v>39346</v>
      </c>
      <c r="D183" s="27">
        <v>10.9</v>
      </c>
      <c r="E183" s="27">
        <v>11.15</v>
      </c>
      <c r="F183" s="27">
        <v>10.44</v>
      </c>
      <c r="G183" s="27">
        <v>10.44</v>
      </c>
      <c r="H183" s="27">
        <v>1698100</v>
      </c>
      <c r="I183" s="29" t="str">
        <f t="shared" si="2"/>
        <v>Closed</v>
      </c>
    </row>
    <row r="184" spans="1:9">
      <c r="A184" s="27" t="s">
        <v>25</v>
      </c>
      <c r="B184" s="27" t="s">
        <v>13</v>
      </c>
      <c r="C184" s="28">
        <v>39349</v>
      </c>
      <c r="D184" s="27">
        <v>10.5</v>
      </c>
      <c r="E184" s="27">
        <v>10.68</v>
      </c>
      <c r="F184" s="27">
        <v>10.119999999999999</v>
      </c>
      <c r="G184" s="27">
        <v>10.37</v>
      </c>
      <c r="H184" s="27">
        <v>631400</v>
      </c>
      <c r="I184" s="29" t="str">
        <f t="shared" si="2"/>
        <v>Closed</v>
      </c>
    </row>
    <row r="185" spans="1:9">
      <c r="A185" s="27" t="s">
        <v>25</v>
      </c>
      <c r="B185" s="27" t="s">
        <v>13</v>
      </c>
      <c r="C185" s="28">
        <v>39350</v>
      </c>
      <c r="D185" s="27">
        <v>10.26</v>
      </c>
      <c r="E185" s="27">
        <v>10.31</v>
      </c>
      <c r="F185" s="27">
        <v>10.06</v>
      </c>
      <c r="G185" s="27">
        <v>10.15</v>
      </c>
      <c r="H185" s="27">
        <v>461700</v>
      </c>
      <c r="I185" s="29" t="str">
        <f t="shared" si="2"/>
        <v>Closed</v>
      </c>
    </row>
    <row r="186" spans="1:9">
      <c r="A186" s="27" t="s">
        <v>25</v>
      </c>
      <c r="B186" s="27" t="s">
        <v>13</v>
      </c>
      <c r="C186" s="28">
        <v>39351</v>
      </c>
      <c r="D186" s="27">
        <v>10.23</v>
      </c>
      <c r="E186" s="27">
        <v>10.48</v>
      </c>
      <c r="F186" s="27">
        <v>10.19</v>
      </c>
      <c r="G186" s="27">
        <v>10.41</v>
      </c>
      <c r="H186" s="27">
        <v>451500</v>
      </c>
      <c r="I186" s="29" t="str">
        <f t="shared" si="2"/>
        <v>Open</v>
      </c>
    </row>
    <row r="187" spans="1:9">
      <c r="A187" s="27" t="s">
        <v>25</v>
      </c>
      <c r="B187" s="27" t="s">
        <v>13</v>
      </c>
      <c r="C187" s="28">
        <v>39352</v>
      </c>
      <c r="D187" s="27">
        <v>10.49</v>
      </c>
      <c r="E187" s="27">
        <v>10.55</v>
      </c>
      <c r="F187" s="27">
        <v>10.43</v>
      </c>
      <c r="G187" s="27">
        <v>10.52</v>
      </c>
      <c r="H187" s="27">
        <v>461700</v>
      </c>
      <c r="I187" s="29" t="str">
        <f t="shared" si="2"/>
        <v>Open</v>
      </c>
    </row>
    <row r="188" spans="1:9">
      <c r="A188" s="27" t="s">
        <v>25</v>
      </c>
      <c r="B188" s="27" t="s">
        <v>13</v>
      </c>
      <c r="C188" s="28">
        <v>39353</v>
      </c>
      <c r="D188" s="27">
        <v>10.51</v>
      </c>
      <c r="E188" s="27">
        <v>10.69</v>
      </c>
      <c r="F188" s="27">
        <v>10.46</v>
      </c>
      <c r="G188" s="27">
        <v>10.67</v>
      </c>
      <c r="H188" s="27">
        <v>564300</v>
      </c>
      <c r="I188" s="29" t="str">
        <f t="shared" si="2"/>
        <v>Open</v>
      </c>
    </row>
    <row r="189" spans="1:9">
      <c r="A189" s="27" t="s">
        <v>25</v>
      </c>
      <c r="B189" s="27" t="s">
        <v>13</v>
      </c>
      <c r="C189" s="28">
        <v>39356</v>
      </c>
      <c r="D189" s="27">
        <v>10.6</v>
      </c>
      <c r="E189" s="27">
        <v>10.74</v>
      </c>
      <c r="F189" s="27">
        <v>10.56</v>
      </c>
      <c r="G189" s="27">
        <v>10.73</v>
      </c>
      <c r="H189" s="27">
        <v>602500</v>
      </c>
      <c r="I189" s="29" t="str">
        <f t="shared" si="2"/>
        <v>Open</v>
      </c>
    </row>
    <row r="190" spans="1:9">
      <c r="A190" s="27" t="s">
        <v>25</v>
      </c>
      <c r="B190" s="27" t="s">
        <v>13</v>
      </c>
      <c r="C190" s="28">
        <v>39357</v>
      </c>
      <c r="D190" s="27">
        <v>10.79</v>
      </c>
      <c r="E190" s="27">
        <v>10.89</v>
      </c>
      <c r="F190" s="27">
        <v>10.66</v>
      </c>
      <c r="G190" s="27">
        <v>10.75</v>
      </c>
      <c r="H190" s="27">
        <v>543300</v>
      </c>
      <c r="I190" s="29" t="str">
        <f t="shared" si="2"/>
        <v>Open</v>
      </c>
    </row>
    <row r="191" spans="1:9">
      <c r="A191" s="27" t="s">
        <v>25</v>
      </c>
      <c r="B191" s="27" t="s">
        <v>13</v>
      </c>
      <c r="C191" s="28">
        <v>39358</v>
      </c>
      <c r="D191" s="27">
        <v>10.68</v>
      </c>
      <c r="E191" s="27">
        <v>10.76</v>
      </c>
      <c r="F191" s="27">
        <v>10.55</v>
      </c>
      <c r="G191" s="27">
        <v>10.7</v>
      </c>
      <c r="H191" s="27">
        <v>401900</v>
      </c>
      <c r="I191" s="29" t="str">
        <f t="shared" si="2"/>
        <v>Open</v>
      </c>
    </row>
    <row r="192" spans="1:9">
      <c r="A192" s="27" t="s">
        <v>25</v>
      </c>
      <c r="B192" s="27" t="s">
        <v>13</v>
      </c>
      <c r="C192" s="28">
        <v>39359</v>
      </c>
      <c r="D192" s="27">
        <v>10.56</v>
      </c>
      <c r="E192" s="27">
        <v>10.73</v>
      </c>
      <c r="F192" s="27">
        <v>10.55</v>
      </c>
      <c r="G192" s="27">
        <v>10.67</v>
      </c>
      <c r="H192" s="27">
        <v>343800</v>
      </c>
      <c r="I192" s="29" t="str">
        <f t="shared" si="2"/>
        <v>Open</v>
      </c>
    </row>
    <row r="193" spans="1:9">
      <c r="A193" s="27" t="s">
        <v>25</v>
      </c>
      <c r="B193" s="27" t="s">
        <v>13</v>
      </c>
      <c r="C193" s="28">
        <v>39360</v>
      </c>
      <c r="D193" s="27">
        <v>10.7</v>
      </c>
      <c r="E193" s="27">
        <v>10.8</v>
      </c>
      <c r="F193" s="27">
        <v>10.56</v>
      </c>
      <c r="G193" s="27">
        <v>10.75</v>
      </c>
      <c r="H193" s="27">
        <v>748000</v>
      </c>
      <c r="I193" s="29" t="str">
        <f t="shared" si="2"/>
        <v>Open</v>
      </c>
    </row>
    <row r="194" spans="1:9">
      <c r="A194" s="27" t="s">
        <v>25</v>
      </c>
      <c r="B194" s="27" t="s">
        <v>13</v>
      </c>
      <c r="C194" s="28">
        <v>39363</v>
      </c>
      <c r="D194" s="27">
        <v>10.75</v>
      </c>
      <c r="E194" s="27">
        <v>10.76</v>
      </c>
      <c r="F194" s="27">
        <v>10.63</v>
      </c>
      <c r="G194" s="27">
        <v>10.69</v>
      </c>
      <c r="H194" s="27">
        <v>193500</v>
      </c>
      <c r="I194" s="29" t="str">
        <f t="shared" ref="I194:I257" si="3">IF(F194&lt;D194-0.15,"Closed","Open")</f>
        <v>Open</v>
      </c>
    </row>
    <row r="195" spans="1:9">
      <c r="A195" s="27" t="s">
        <v>25</v>
      </c>
      <c r="B195" s="27" t="s">
        <v>13</v>
      </c>
      <c r="C195" s="28">
        <v>39364</v>
      </c>
      <c r="D195" s="27">
        <v>10.7</v>
      </c>
      <c r="E195" s="27">
        <v>10.7</v>
      </c>
      <c r="F195" s="27">
        <v>10.49</v>
      </c>
      <c r="G195" s="27">
        <v>10.58</v>
      </c>
      <c r="H195" s="27">
        <v>410700</v>
      </c>
      <c r="I195" s="29" t="str">
        <f t="shared" si="3"/>
        <v>Closed</v>
      </c>
    </row>
    <row r="196" spans="1:9">
      <c r="A196" s="27" t="s">
        <v>25</v>
      </c>
      <c r="B196" s="27" t="s">
        <v>13</v>
      </c>
      <c r="C196" s="28">
        <v>39365</v>
      </c>
      <c r="D196" s="27">
        <v>10.59</v>
      </c>
      <c r="E196" s="27">
        <v>10.59</v>
      </c>
      <c r="F196" s="27">
        <v>10.15</v>
      </c>
      <c r="G196" s="27">
        <v>10.27</v>
      </c>
      <c r="H196" s="27">
        <v>527900</v>
      </c>
      <c r="I196" s="29" t="str">
        <f t="shared" si="3"/>
        <v>Closed</v>
      </c>
    </row>
    <row r="197" spans="1:9">
      <c r="A197" s="27" t="s">
        <v>25</v>
      </c>
      <c r="B197" s="27" t="s">
        <v>13</v>
      </c>
      <c r="C197" s="28">
        <v>39366</v>
      </c>
      <c r="D197" s="27">
        <v>10.3</v>
      </c>
      <c r="E197" s="27">
        <v>10.33</v>
      </c>
      <c r="F197" s="27">
        <v>10.050000000000001</v>
      </c>
      <c r="G197" s="27">
        <v>10.18</v>
      </c>
      <c r="H197" s="27">
        <v>421700</v>
      </c>
      <c r="I197" s="29" t="str">
        <f t="shared" si="3"/>
        <v>Closed</v>
      </c>
    </row>
    <row r="198" spans="1:9">
      <c r="A198" s="27" t="s">
        <v>25</v>
      </c>
      <c r="B198" s="27" t="s">
        <v>13</v>
      </c>
      <c r="C198" s="28">
        <v>39367</v>
      </c>
      <c r="D198" s="27">
        <v>10.17</v>
      </c>
      <c r="E198" s="27">
        <v>10.29</v>
      </c>
      <c r="F198" s="27">
        <v>10.119999999999999</v>
      </c>
      <c r="G198" s="27">
        <v>10.199999999999999</v>
      </c>
      <c r="H198" s="27">
        <v>455600</v>
      </c>
      <c r="I198" s="29" t="str">
        <f t="shared" si="3"/>
        <v>Open</v>
      </c>
    </row>
    <row r="199" spans="1:9">
      <c r="A199" s="27" t="s">
        <v>25</v>
      </c>
      <c r="B199" s="27" t="s">
        <v>13</v>
      </c>
      <c r="C199" s="28">
        <v>39370</v>
      </c>
      <c r="D199" s="27">
        <v>10.1</v>
      </c>
      <c r="E199" s="27">
        <v>10.17</v>
      </c>
      <c r="F199" s="27">
        <v>9.94</v>
      </c>
      <c r="G199" s="27">
        <v>10.050000000000001</v>
      </c>
      <c r="H199" s="27">
        <v>945200</v>
      </c>
      <c r="I199" s="29" t="str">
        <f t="shared" si="3"/>
        <v>Closed</v>
      </c>
    </row>
    <row r="200" spans="1:9">
      <c r="A200" s="27" t="s">
        <v>25</v>
      </c>
      <c r="B200" s="27" t="s">
        <v>13</v>
      </c>
      <c r="C200" s="28">
        <v>39371</v>
      </c>
      <c r="D200" s="27">
        <v>10.039999999999999</v>
      </c>
      <c r="E200" s="27">
        <v>10.08</v>
      </c>
      <c r="F200" s="27">
        <v>9.9</v>
      </c>
      <c r="G200" s="27">
        <v>10.039999999999999</v>
      </c>
      <c r="H200" s="27">
        <v>366800</v>
      </c>
      <c r="I200" s="29" t="str">
        <f t="shared" si="3"/>
        <v>Open</v>
      </c>
    </row>
    <row r="201" spans="1:9">
      <c r="A201" s="27" t="s">
        <v>25</v>
      </c>
      <c r="B201" s="27" t="s">
        <v>13</v>
      </c>
      <c r="C201" s="28">
        <v>39372</v>
      </c>
      <c r="D201" s="27">
        <v>10.1</v>
      </c>
      <c r="E201" s="27">
        <v>10.199999999999999</v>
      </c>
      <c r="F201" s="27">
        <v>9.86</v>
      </c>
      <c r="G201" s="27">
        <v>10.09</v>
      </c>
      <c r="H201" s="27">
        <v>371400</v>
      </c>
      <c r="I201" s="29" t="str">
        <f t="shared" si="3"/>
        <v>Closed</v>
      </c>
    </row>
    <row r="202" spans="1:9">
      <c r="A202" s="27" t="s">
        <v>25</v>
      </c>
      <c r="B202" s="27" t="s">
        <v>13</v>
      </c>
      <c r="C202" s="28">
        <v>39373</v>
      </c>
      <c r="D202" s="27">
        <v>10.06</v>
      </c>
      <c r="E202" s="27">
        <v>10.1</v>
      </c>
      <c r="F202" s="27">
        <v>9.84</v>
      </c>
      <c r="G202" s="27">
        <v>9.9499999999999993</v>
      </c>
      <c r="H202" s="27">
        <v>388300</v>
      </c>
      <c r="I202" s="29" t="str">
        <f t="shared" si="3"/>
        <v>Closed</v>
      </c>
    </row>
    <row r="203" spans="1:9">
      <c r="A203" s="27" t="s">
        <v>25</v>
      </c>
      <c r="B203" s="27" t="s">
        <v>13</v>
      </c>
      <c r="C203" s="28">
        <v>39374</v>
      </c>
      <c r="D203" s="27">
        <v>9.91</v>
      </c>
      <c r="E203" s="27">
        <v>9.99</v>
      </c>
      <c r="F203" s="27">
        <v>9.15</v>
      </c>
      <c r="G203" s="27">
        <v>9.18</v>
      </c>
      <c r="H203" s="27">
        <v>659600</v>
      </c>
      <c r="I203" s="29" t="str">
        <f t="shared" si="3"/>
        <v>Closed</v>
      </c>
    </row>
    <row r="204" spans="1:9">
      <c r="A204" s="27" t="s">
        <v>25</v>
      </c>
      <c r="B204" s="27" t="s">
        <v>13</v>
      </c>
      <c r="C204" s="28">
        <v>39377</v>
      </c>
      <c r="D204" s="27">
        <v>9.09</v>
      </c>
      <c r="E204" s="27">
        <v>9.9700000000000006</v>
      </c>
      <c r="F204" s="27">
        <v>9.09</v>
      </c>
      <c r="G204" s="27">
        <v>9.8699999999999992</v>
      </c>
      <c r="H204" s="27">
        <v>514800</v>
      </c>
      <c r="I204" s="29" t="str">
        <f t="shared" si="3"/>
        <v>Open</v>
      </c>
    </row>
    <row r="205" spans="1:9">
      <c r="A205" s="27" t="s">
        <v>25</v>
      </c>
      <c r="B205" s="27" t="s">
        <v>13</v>
      </c>
      <c r="C205" s="28">
        <v>39378</v>
      </c>
      <c r="D205" s="27">
        <v>9.91</v>
      </c>
      <c r="E205" s="27">
        <v>10.1</v>
      </c>
      <c r="F205" s="27">
        <v>9.51</v>
      </c>
      <c r="G205" s="27">
        <v>9.6199999999999992</v>
      </c>
      <c r="H205" s="27">
        <v>527900</v>
      </c>
      <c r="I205" s="29" t="str">
        <f t="shared" si="3"/>
        <v>Closed</v>
      </c>
    </row>
    <row r="206" spans="1:9">
      <c r="A206" s="27" t="s">
        <v>25</v>
      </c>
      <c r="B206" s="27" t="s">
        <v>13</v>
      </c>
      <c r="C206" s="28">
        <v>39379</v>
      </c>
      <c r="D206" s="27">
        <v>9.68</v>
      </c>
      <c r="E206" s="27">
        <v>9.7899999999999991</v>
      </c>
      <c r="F206" s="27">
        <v>9.25</v>
      </c>
      <c r="G206" s="27">
        <v>9.57</v>
      </c>
      <c r="H206" s="27">
        <v>554300</v>
      </c>
      <c r="I206" s="29" t="str">
        <f t="shared" si="3"/>
        <v>Closed</v>
      </c>
    </row>
    <row r="207" spans="1:9">
      <c r="A207" s="27" t="s">
        <v>25</v>
      </c>
      <c r="B207" s="27" t="s">
        <v>13</v>
      </c>
      <c r="C207" s="28">
        <v>39380</v>
      </c>
      <c r="D207" s="27">
        <v>9.5</v>
      </c>
      <c r="E207" s="27">
        <v>9.6</v>
      </c>
      <c r="F207" s="27">
        <v>9</v>
      </c>
      <c r="G207" s="27">
        <v>9.23</v>
      </c>
      <c r="H207" s="27">
        <v>543100</v>
      </c>
      <c r="I207" s="29" t="str">
        <f t="shared" si="3"/>
        <v>Closed</v>
      </c>
    </row>
    <row r="208" spans="1:9">
      <c r="A208" s="27" t="s">
        <v>25</v>
      </c>
      <c r="B208" s="27" t="s">
        <v>13</v>
      </c>
      <c r="C208" s="28">
        <v>39381</v>
      </c>
      <c r="D208" s="27">
        <v>9.3000000000000007</v>
      </c>
      <c r="E208" s="27">
        <v>9.4</v>
      </c>
      <c r="F208" s="27">
        <v>9.1300000000000008</v>
      </c>
      <c r="G208" s="27">
        <v>9.18</v>
      </c>
      <c r="H208" s="27">
        <v>467200</v>
      </c>
      <c r="I208" s="29" t="str">
        <f t="shared" si="3"/>
        <v>Closed</v>
      </c>
    </row>
    <row r="209" spans="1:9">
      <c r="A209" s="27" t="s">
        <v>25</v>
      </c>
      <c r="B209" s="27" t="s">
        <v>13</v>
      </c>
      <c r="C209" s="28">
        <v>39384</v>
      </c>
      <c r="D209" s="27">
        <v>9.24</v>
      </c>
      <c r="E209" s="27">
        <v>9.89</v>
      </c>
      <c r="F209" s="27">
        <v>9.2200000000000006</v>
      </c>
      <c r="G209" s="27">
        <v>9.6</v>
      </c>
      <c r="H209" s="27">
        <v>548600</v>
      </c>
      <c r="I209" s="29" t="str">
        <f t="shared" si="3"/>
        <v>Open</v>
      </c>
    </row>
    <row r="210" spans="1:9">
      <c r="A210" s="27" t="s">
        <v>25</v>
      </c>
      <c r="B210" s="27" t="s">
        <v>13</v>
      </c>
      <c r="C210" s="28">
        <v>39385</v>
      </c>
      <c r="D210" s="27">
        <v>9.5399999999999991</v>
      </c>
      <c r="E210" s="27">
        <v>9.67</v>
      </c>
      <c r="F210" s="27">
        <v>9.33</v>
      </c>
      <c r="G210" s="27">
        <v>9.5399999999999991</v>
      </c>
      <c r="H210" s="27">
        <v>422000</v>
      </c>
      <c r="I210" s="29" t="str">
        <f t="shared" si="3"/>
        <v>Closed</v>
      </c>
    </row>
    <row r="211" spans="1:9">
      <c r="A211" s="27" t="s">
        <v>25</v>
      </c>
      <c r="B211" s="27" t="s">
        <v>13</v>
      </c>
      <c r="C211" s="28">
        <v>39386</v>
      </c>
      <c r="D211" s="27">
        <v>9.56</v>
      </c>
      <c r="E211" s="27">
        <v>9.6300000000000008</v>
      </c>
      <c r="F211" s="27">
        <v>9.3000000000000007</v>
      </c>
      <c r="G211" s="27">
        <v>9.56</v>
      </c>
      <c r="H211" s="27">
        <v>553100</v>
      </c>
      <c r="I211" s="29" t="str">
        <f t="shared" si="3"/>
        <v>Closed</v>
      </c>
    </row>
    <row r="212" spans="1:9">
      <c r="A212" s="27" t="s">
        <v>25</v>
      </c>
      <c r="B212" s="27" t="s">
        <v>13</v>
      </c>
      <c r="C212" s="28">
        <v>39387</v>
      </c>
      <c r="D212" s="27">
        <v>9.5500000000000007</v>
      </c>
      <c r="E212" s="27">
        <v>9.56</v>
      </c>
      <c r="F212" s="27">
        <v>9.1300000000000008</v>
      </c>
      <c r="G212" s="27">
        <v>9.1300000000000008</v>
      </c>
      <c r="H212" s="27">
        <v>615700</v>
      </c>
      <c r="I212" s="29" t="str">
        <f t="shared" si="3"/>
        <v>Closed</v>
      </c>
    </row>
    <row r="213" spans="1:9">
      <c r="A213" s="27" t="s">
        <v>25</v>
      </c>
      <c r="B213" s="27" t="s">
        <v>13</v>
      </c>
      <c r="C213" s="28">
        <v>39388</v>
      </c>
      <c r="D213" s="27">
        <v>9.23</v>
      </c>
      <c r="E213" s="27">
        <v>9.33</v>
      </c>
      <c r="F213" s="27">
        <v>8.8800000000000008</v>
      </c>
      <c r="G213" s="27">
        <v>9.2100000000000009</v>
      </c>
      <c r="H213" s="27">
        <v>518100</v>
      </c>
      <c r="I213" s="29" t="str">
        <f t="shared" si="3"/>
        <v>Closed</v>
      </c>
    </row>
    <row r="214" spans="1:9">
      <c r="A214" s="27" t="s">
        <v>25</v>
      </c>
      <c r="B214" s="27" t="s">
        <v>13</v>
      </c>
      <c r="C214" s="28">
        <v>39391</v>
      </c>
      <c r="D214" s="27">
        <v>9.4</v>
      </c>
      <c r="E214" s="27">
        <v>9.49</v>
      </c>
      <c r="F214" s="27">
        <v>9.07</v>
      </c>
      <c r="G214" s="27">
        <v>9.23</v>
      </c>
      <c r="H214" s="27">
        <v>543300</v>
      </c>
      <c r="I214" s="29" t="str">
        <f t="shared" si="3"/>
        <v>Closed</v>
      </c>
    </row>
    <row r="215" spans="1:9">
      <c r="A215" s="27" t="s">
        <v>25</v>
      </c>
      <c r="B215" s="27" t="s">
        <v>13</v>
      </c>
      <c r="C215" s="28">
        <v>39392</v>
      </c>
      <c r="D215" s="27">
        <v>9.0399999999999991</v>
      </c>
      <c r="E215" s="27">
        <v>9.39</v>
      </c>
      <c r="F215" s="27">
        <v>9.01</v>
      </c>
      <c r="G215" s="27">
        <v>9.3699999999999992</v>
      </c>
      <c r="H215" s="27">
        <v>373900</v>
      </c>
      <c r="I215" s="29" t="str">
        <f t="shared" si="3"/>
        <v>Open</v>
      </c>
    </row>
    <row r="216" spans="1:9">
      <c r="A216" s="27" t="s">
        <v>25</v>
      </c>
      <c r="B216" s="27" t="s">
        <v>13</v>
      </c>
      <c r="C216" s="28">
        <v>39393</v>
      </c>
      <c r="D216" s="27">
        <v>9.06</v>
      </c>
      <c r="E216" s="27">
        <v>9.3699999999999992</v>
      </c>
      <c r="F216" s="27">
        <v>8.69</v>
      </c>
      <c r="G216" s="27">
        <v>8.77</v>
      </c>
      <c r="H216" s="27">
        <v>713800</v>
      </c>
      <c r="I216" s="29" t="str">
        <f t="shared" si="3"/>
        <v>Closed</v>
      </c>
    </row>
    <row r="217" spans="1:9">
      <c r="A217" s="27" t="s">
        <v>25</v>
      </c>
      <c r="B217" s="27" t="s">
        <v>13</v>
      </c>
      <c r="C217" s="28">
        <v>39394</v>
      </c>
      <c r="D217" s="27">
        <v>8.83</v>
      </c>
      <c r="E217" s="27">
        <v>9</v>
      </c>
      <c r="F217" s="27">
        <v>8.48</v>
      </c>
      <c r="G217" s="27">
        <v>8.8000000000000007</v>
      </c>
      <c r="H217" s="27">
        <v>888300</v>
      </c>
      <c r="I217" s="29" t="str">
        <f t="shared" si="3"/>
        <v>Closed</v>
      </c>
    </row>
    <row r="218" spans="1:9">
      <c r="A218" s="27" t="s">
        <v>25</v>
      </c>
      <c r="B218" s="27" t="s">
        <v>13</v>
      </c>
      <c r="C218" s="28">
        <v>39395</v>
      </c>
      <c r="D218" s="27">
        <v>8.67</v>
      </c>
      <c r="E218" s="27">
        <v>8.9499999999999993</v>
      </c>
      <c r="F218" s="27">
        <v>8.5500000000000007</v>
      </c>
      <c r="G218" s="27">
        <v>8.66</v>
      </c>
      <c r="H218" s="27">
        <v>964900</v>
      </c>
      <c r="I218" s="29" t="str">
        <f t="shared" si="3"/>
        <v>Open</v>
      </c>
    </row>
    <row r="219" spans="1:9">
      <c r="A219" s="27" t="s">
        <v>25</v>
      </c>
      <c r="B219" s="27" t="s">
        <v>13</v>
      </c>
      <c r="C219" s="28">
        <v>39398</v>
      </c>
      <c r="D219" s="27">
        <v>8.6300000000000008</v>
      </c>
      <c r="E219" s="27">
        <v>9.18</v>
      </c>
      <c r="F219" s="27">
        <v>8.4499999999999993</v>
      </c>
      <c r="G219" s="27">
        <v>8.99</v>
      </c>
      <c r="H219" s="27">
        <v>1419800</v>
      </c>
      <c r="I219" s="29" t="str">
        <f t="shared" si="3"/>
        <v>Closed</v>
      </c>
    </row>
    <row r="220" spans="1:9">
      <c r="A220" s="27" t="s">
        <v>25</v>
      </c>
      <c r="B220" s="27" t="s">
        <v>13</v>
      </c>
      <c r="C220" s="28">
        <v>39399</v>
      </c>
      <c r="D220" s="27">
        <v>9.06</v>
      </c>
      <c r="E220" s="27">
        <v>9.16</v>
      </c>
      <c r="F220" s="27">
        <v>8.9499999999999993</v>
      </c>
      <c r="G220" s="27">
        <v>9.15</v>
      </c>
      <c r="H220" s="27">
        <v>680900</v>
      </c>
      <c r="I220" s="29" t="str">
        <f t="shared" si="3"/>
        <v>Open</v>
      </c>
    </row>
    <row r="221" spans="1:9">
      <c r="A221" s="27" t="s">
        <v>25</v>
      </c>
      <c r="B221" s="27" t="s">
        <v>13</v>
      </c>
      <c r="C221" s="28">
        <v>39400</v>
      </c>
      <c r="D221" s="27">
        <v>9.17</v>
      </c>
      <c r="E221" s="27">
        <v>9.33</v>
      </c>
      <c r="F221" s="27">
        <v>9.0500000000000007</v>
      </c>
      <c r="G221" s="27">
        <v>9.1999999999999993</v>
      </c>
      <c r="H221" s="27">
        <v>430500</v>
      </c>
      <c r="I221" s="29" t="str">
        <f t="shared" si="3"/>
        <v>Open</v>
      </c>
    </row>
    <row r="222" spans="1:9">
      <c r="A222" s="27" t="s">
        <v>25</v>
      </c>
      <c r="B222" s="27" t="s">
        <v>13</v>
      </c>
      <c r="C222" s="28">
        <v>39401</v>
      </c>
      <c r="D222" s="27">
        <v>9.02</v>
      </c>
      <c r="E222" s="27">
        <v>9.31</v>
      </c>
      <c r="F222" s="27">
        <v>8.8800000000000008</v>
      </c>
      <c r="G222" s="27">
        <v>8.98</v>
      </c>
      <c r="H222" s="27">
        <v>552800</v>
      </c>
      <c r="I222" s="29" t="str">
        <f t="shared" si="3"/>
        <v>Open</v>
      </c>
    </row>
    <row r="223" spans="1:9">
      <c r="A223" s="27" t="s">
        <v>25</v>
      </c>
      <c r="B223" s="27" t="s">
        <v>13</v>
      </c>
      <c r="C223" s="28">
        <v>39402</v>
      </c>
      <c r="D223" s="27">
        <v>9.02</v>
      </c>
      <c r="E223" s="27">
        <v>9.02</v>
      </c>
      <c r="F223" s="27">
        <v>8.7100000000000009</v>
      </c>
      <c r="G223" s="27">
        <v>8.81</v>
      </c>
      <c r="H223" s="27">
        <v>576300</v>
      </c>
      <c r="I223" s="29" t="str">
        <f t="shared" si="3"/>
        <v>Closed</v>
      </c>
    </row>
    <row r="224" spans="1:9">
      <c r="A224" s="27" t="s">
        <v>25</v>
      </c>
      <c r="B224" s="27" t="s">
        <v>13</v>
      </c>
      <c r="C224" s="28">
        <v>39405</v>
      </c>
      <c r="D224" s="27">
        <v>8.66</v>
      </c>
      <c r="E224" s="27">
        <v>8.75</v>
      </c>
      <c r="F224" s="27">
        <v>8.4600000000000009</v>
      </c>
      <c r="G224" s="27">
        <v>8.5299999999999994</v>
      </c>
      <c r="H224" s="27">
        <v>495200</v>
      </c>
      <c r="I224" s="29" t="str">
        <f t="shared" si="3"/>
        <v>Closed</v>
      </c>
    </row>
    <row r="225" spans="1:9">
      <c r="A225" s="27" t="s">
        <v>25</v>
      </c>
      <c r="B225" s="27" t="s">
        <v>13</v>
      </c>
      <c r="C225" s="28">
        <v>39406</v>
      </c>
      <c r="D225" s="27">
        <v>8.6</v>
      </c>
      <c r="E225" s="27">
        <v>8.64</v>
      </c>
      <c r="F225" s="27">
        <v>8.0500000000000007</v>
      </c>
      <c r="G225" s="27">
        <v>8.25</v>
      </c>
      <c r="H225" s="27">
        <v>718500</v>
      </c>
      <c r="I225" s="29" t="str">
        <f t="shared" si="3"/>
        <v>Closed</v>
      </c>
    </row>
    <row r="226" spans="1:9">
      <c r="A226" s="27" t="s">
        <v>25</v>
      </c>
      <c r="B226" s="27" t="s">
        <v>13</v>
      </c>
      <c r="C226" s="28">
        <v>39407</v>
      </c>
      <c r="D226" s="27">
        <v>8.2200000000000006</v>
      </c>
      <c r="E226" s="27">
        <v>8.4700000000000006</v>
      </c>
      <c r="F226" s="27">
        <v>8.1</v>
      </c>
      <c r="G226" s="27">
        <v>8.2200000000000006</v>
      </c>
      <c r="H226" s="27">
        <v>723400</v>
      </c>
      <c r="I226" s="29" t="str">
        <f t="shared" si="3"/>
        <v>Open</v>
      </c>
    </row>
    <row r="227" spans="1:9">
      <c r="A227" s="27" t="s">
        <v>25</v>
      </c>
      <c r="B227" s="27" t="s">
        <v>13</v>
      </c>
      <c r="C227" s="28">
        <v>39409</v>
      </c>
      <c r="D227" s="27">
        <v>8.2899999999999991</v>
      </c>
      <c r="E227" s="27">
        <v>8.4700000000000006</v>
      </c>
      <c r="F227" s="27">
        <v>8</v>
      </c>
      <c r="G227" s="27">
        <v>8.3699999999999992</v>
      </c>
      <c r="H227" s="27">
        <v>367000</v>
      </c>
      <c r="I227" s="29" t="str">
        <f t="shared" si="3"/>
        <v>Closed</v>
      </c>
    </row>
    <row r="228" spans="1:9">
      <c r="A228" s="27" t="s">
        <v>25</v>
      </c>
      <c r="B228" s="27" t="s">
        <v>13</v>
      </c>
      <c r="C228" s="28">
        <v>39412</v>
      </c>
      <c r="D228" s="27">
        <v>8.48</v>
      </c>
      <c r="E228" s="27">
        <v>8.48</v>
      </c>
      <c r="F228" s="27">
        <v>7.96</v>
      </c>
      <c r="G228" s="27">
        <v>8</v>
      </c>
      <c r="H228" s="27">
        <v>469300</v>
      </c>
      <c r="I228" s="29" t="str">
        <f t="shared" si="3"/>
        <v>Closed</v>
      </c>
    </row>
    <row r="229" spans="1:9">
      <c r="A229" s="27" t="s">
        <v>25</v>
      </c>
      <c r="B229" s="27" t="s">
        <v>13</v>
      </c>
      <c r="C229" s="28">
        <v>39413</v>
      </c>
      <c r="D229" s="27">
        <v>8.0399999999999991</v>
      </c>
      <c r="E229" s="27">
        <v>8.25</v>
      </c>
      <c r="F229" s="27">
        <v>8.02</v>
      </c>
      <c r="G229" s="27">
        <v>8.19</v>
      </c>
      <c r="H229" s="27">
        <v>582300</v>
      </c>
      <c r="I229" s="29" t="str">
        <f t="shared" si="3"/>
        <v>Open</v>
      </c>
    </row>
    <row r="230" spans="1:9">
      <c r="A230" s="27" t="s">
        <v>25</v>
      </c>
      <c r="B230" s="27" t="s">
        <v>13</v>
      </c>
      <c r="C230" s="28">
        <v>39414</v>
      </c>
      <c r="D230" s="27">
        <v>8.19</v>
      </c>
      <c r="E230" s="27">
        <v>8.9499999999999993</v>
      </c>
      <c r="F230" s="27">
        <v>8.19</v>
      </c>
      <c r="G230" s="27">
        <v>8.94</v>
      </c>
      <c r="H230" s="27">
        <v>647100</v>
      </c>
      <c r="I230" s="29" t="str">
        <f t="shared" si="3"/>
        <v>Open</v>
      </c>
    </row>
    <row r="231" spans="1:9">
      <c r="A231" s="27" t="s">
        <v>25</v>
      </c>
      <c r="B231" s="27" t="s">
        <v>13</v>
      </c>
      <c r="C231" s="28">
        <v>39415</v>
      </c>
      <c r="D231" s="27">
        <v>8.9</v>
      </c>
      <c r="E231" s="27">
        <v>9.2100000000000009</v>
      </c>
      <c r="F231" s="27">
        <v>8.81</v>
      </c>
      <c r="G231" s="27">
        <v>8.9700000000000006</v>
      </c>
      <c r="H231" s="27">
        <v>647200</v>
      </c>
      <c r="I231" s="29" t="str">
        <f t="shared" si="3"/>
        <v>Open</v>
      </c>
    </row>
    <row r="232" spans="1:9">
      <c r="A232" s="27" t="s">
        <v>25</v>
      </c>
      <c r="B232" s="27" t="s">
        <v>13</v>
      </c>
      <c r="C232" s="28">
        <v>39416</v>
      </c>
      <c r="D232" s="27">
        <v>9.08</v>
      </c>
      <c r="E232" s="27">
        <v>9.4700000000000006</v>
      </c>
      <c r="F232" s="27">
        <v>9.08</v>
      </c>
      <c r="G232" s="27">
        <v>9.1199999999999992</v>
      </c>
      <c r="H232" s="27">
        <v>479400</v>
      </c>
      <c r="I232" s="29" t="str">
        <f t="shared" si="3"/>
        <v>Open</v>
      </c>
    </row>
    <row r="233" spans="1:9">
      <c r="A233" s="27" t="s">
        <v>25</v>
      </c>
      <c r="B233" s="27" t="s">
        <v>13</v>
      </c>
      <c r="C233" s="28">
        <v>39419</v>
      </c>
      <c r="D233" s="27">
        <v>9.02</v>
      </c>
      <c r="E233" s="27">
        <v>9.36</v>
      </c>
      <c r="F233" s="27">
        <v>8.8800000000000008</v>
      </c>
      <c r="G233" s="27">
        <v>9.1300000000000008</v>
      </c>
      <c r="H233" s="27">
        <v>416000</v>
      </c>
      <c r="I233" s="29" t="str">
        <f t="shared" si="3"/>
        <v>Open</v>
      </c>
    </row>
    <row r="234" spans="1:9">
      <c r="A234" s="27" t="s">
        <v>25</v>
      </c>
      <c r="B234" s="27" t="s">
        <v>13</v>
      </c>
      <c r="C234" s="28">
        <v>39420</v>
      </c>
      <c r="D234" s="27">
        <v>9.0299999999999994</v>
      </c>
      <c r="E234" s="27">
        <v>9.1</v>
      </c>
      <c r="F234" s="27">
        <v>8.4700000000000006</v>
      </c>
      <c r="G234" s="27">
        <v>8.56</v>
      </c>
      <c r="H234" s="27">
        <v>522200</v>
      </c>
      <c r="I234" s="29" t="str">
        <f t="shared" si="3"/>
        <v>Closed</v>
      </c>
    </row>
    <row r="235" spans="1:9">
      <c r="A235" s="27" t="s">
        <v>25</v>
      </c>
      <c r="B235" s="27" t="s">
        <v>13</v>
      </c>
      <c r="C235" s="28">
        <v>39421</v>
      </c>
      <c r="D235" s="27">
        <v>8.6300000000000008</v>
      </c>
      <c r="E235" s="27">
        <v>8.83</v>
      </c>
      <c r="F235" s="27">
        <v>8.43</v>
      </c>
      <c r="G235" s="27">
        <v>8.6999999999999993</v>
      </c>
      <c r="H235" s="27">
        <v>427500</v>
      </c>
      <c r="I235" s="29" t="str">
        <f t="shared" si="3"/>
        <v>Closed</v>
      </c>
    </row>
    <row r="236" spans="1:9">
      <c r="A236" s="27" t="s">
        <v>25</v>
      </c>
      <c r="B236" s="27" t="s">
        <v>13</v>
      </c>
      <c r="C236" s="28">
        <v>39422</v>
      </c>
      <c r="D236" s="27">
        <v>8.7100000000000009</v>
      </c>
      <c r="E236" s="27">
        <v>9.36</v>
      </c>
      <c r="F236" s="27">
        <v>8.68</v>
      </c>
      <c r="G236" s="27">
        <v>9.27</v>
      </c>
      <c r="H236" s="27">
        <v>363600</v>
      </c>
      <c r="I236" s="29" t="str">
        <f t="shared" si="3"/>
        <v>Open</v>
      </c>
    </row>
    <row r="237" spans="1:9">
      <c r="A237" s="27" t="s">
        <v>25</v>
      </c>
      <c r="B237" s="27" t="s">
        <v>13</v>
      </c>
      <c r="C237" s="28">
        <v>39423</v>
      </c>
      <c r="D237" s="27">
        <v>9.2799999999999994</v>
      </c>
      <c r="E237" s="27">
        <v>9.39</v>
      </c>
      <c r="F237" s="27">
        <v>8.92</v>
      </c>
      <c r="G237" s="27">
        <v>8.99</v>
      </c>
      <c r="H237" s="27">
        <v>331600</v>
      </c>
      <c r="I237" s="29" t="str">
        <f t="shared" si="3"/>
        <v>Closed</v>
      </c>
    </row>
    <row r="238" spans="1:9">
      <c r="A238" s="27" t="s">
        <v>25</v>
      </c>
      <c r="B238" s="27" t="s">
        <v>13</v>
      </c>
      <c r="C238" s="28">
        <v>39426</v>
      </c>
      <c r="D238" s="27">
        <v>8.99</v>
      </c>
      <c r="E238" s="27">
        <v>9.5399999999999991</v>
      </c>
      <c r="F238" s="27">
        <v>8.9499999999999993</v>
      </c>
      <c r="G238" s="27">
        <v>9.5</v>
      </c>
      <c r="H238" s="27">
        <v>489700</v>
      </c>
      <c r="I238" s="29" t="str">
        <f t="shared" si="3"/>
        <v>Open</v>
      </c>
    </row>
    <row r="239" spans="1:9">
      <c r="A239" s="27" t="s">
        <v>25</v>
      </c>
      <c r="B239" s="27" t="s">
        <v>13</v>
      </c>
      <c r="C239" s="28">
        <v>39427</v>
      </c>
      <c r="D239" s="27">
        <v>9.5299999999999994</v>
      </c>
      <c r="E239" s="27">
        <v>9.6199999999999992</v>
      </c>
      <c r="F239" s="27">
        <v>8.7200000000000006</v>
      </c>
      <c r="G239" s="27">
        <v>8.7200000000000006</v>
      </c>
      <c r="H239" s="27">
        <v>526300</v>
      </c>
      <c r="I239" s="29" t="str">
        <f t="shared" si="3"/>
        <v>Closed</v>
      </c>
    </row>
    <row r="240" spans="1:9">
      <c r="A240" s="27" t="s">
        <v>25</v>
      </c>
      <c r="B240" s="27" t="s">
        <v>13</v>
      </c>
      <c r="C240" s="28">
        <v>39428</v>
      </c>
      <c r="D240" s="27">
        <v>8.9499999999999993</v>
      </c>
      <c r="E240" s="27">
        <v>9.15</v>
      </c>
      <c r="F240" s="27">
        <v>8.6300000000000008</v>
      </c>
      <c r="G240" s="27">
        <v>8.8000000000000007</v>
      </c>
      <c r="H240" s="27">
        <v>447900</v>
      </c>
      <c r="I240" s="29" t="str">
        <f t="shared" si="3"/>
        <v>Closed</v>
      </c>
    </row>
    <row r="241" spans="1:9">
      <c r="A241" s="27" t="s">
        <v>25</v>
      </c>
      <c r="B241" s="27" t="s">
        <v>13</v>
      </c>
      <c r="C241" s="28">
        <v>39429</v>
      </c>
      <c r="D241" s="27">
        <v>8.74</v>
      </c>
      <c r="E241" s="27">
        <v>8.81</v>
      </c>
      <c r="F241" s="27">
        <v>8.3800000000000008</v>
      </c>
      <c r="G241" s="27">
        <v>8.77</v>
      </c>
      <c r="H241" s="27">
        <v>340300</v>
      </c>
      <c r="I241" s="29" t="str">
        <f t="shared" si="3"/>
        <v>Closed</v>
      </c>
    </row>
    <row r="242" spans="1:9">
      <c r="A242" s="27" t="s">
        <v>25</v>
      </c>
      <c r="B242" s="27" t="s">
        <v>13</v>
      </c>
      <c r="C242" s="28">
        <v>39430</v>
      </c>
      <c r="D242" s="27">
        <v>8.6300000000000008</v>
      </c>
      <c r="E242" s="27">
        <v>9</v>
      </c>
      <c r="F242" s="27">
        <v>8.41</v>
      </c>
      <c r="G242" s="27">
        <v>8.84</v>
      </c>
      <c r="H242" s="27">
        <v>319500</v>
      </c>
      <c r="I242" s="29" t="str">
        <f t="shared" si="3"/>
        <v>Closed</v>
      </c>
    </row>
    <row r="243" spans="1:9">
      <c r="A243" s="27" t="s">
        <v>25</v>
      </c>
      <c r="B243" s="27" t="s">
        <v>13</v>
      </c>
      <c r="C243" s="28">
        <v>39433</v>
      </c>
      <c r="D243" s="27">
        <v>8.77</v>
      </c>
      <c r="E243" s="27">
        <v>9.18</v>
      </c>
      <c r="F243" s="27">
        <v>8.73</v>
      </c>
      <c r="G243" s="27">
        <v>8.86</v>
      </c>
      <c r="H243" s="27">
        <v>362800</v>
      </c>
      <c r="I243" s="29" t="str">
        <f t="shared" si="3"/>
        <v>Open</v>
      </c>
    </row>
    <row r="244" spans="1:9">
      <c r="A244" s="27" t="s">
        <v>25</v>
      </c>
      <c r="B244" s="27" t="s">
        <v>13</v>
      </c>
      <c r="C244" s="28">
        <v>39434</v>
      </c>
      <c r="D244" s="27">
        <v>8.77</v>
      </c>
      <c r="E244" s="27">
        <v>9.41</v>
      </c>
      <c r="F244" s="27">
        <v>8.77</v>
      </c>
      <c r="G244" s="27">
        <v>9.3800000000000008</v>
      </c>
      <c r="H244" s="27">
        <v>479000</v>
      </c>
      <c r="I244" s="29" t="str">
        <f t="shared" si="3"/>
        <v>Open</v>
      </c>
    </row>
    <row r="245" spans="1:9">
      <c r="A245" s="27" t="s">
        <v>25</v>
      </c>
      <c r="B245" s="27" t="s">
        <v>13</v>
      </c>
      <c r="C245" s="28">
        <v>39435</v>
      </c>
      <c r="D245" s="27">
        <v>9.34</v>
      </c>
      <c r="E245" s="27">
        <v>9.4600000000000009</v>
      </c>
      <c r="F245" s="27">
        <v>9</v>
      </c>
      <c r="G245" s="27">
        <v>9.17</v>
      </c>
      <c r="H245" s="27">
        <v>469800</v>
      </c>
      <c r="I245" s="29" t="str">
        <f t="shared" si="3"/>
        <v>Closed</v>
      </c>
    </row>
    <row r="246" spans="1:9">
      <c r="A246" s="27" t="s">
        <v>25</v>
      </c>
      <c r="B246" s="27" t="s">
        <v>13</v>
      </c>
      <c r="C246" s="28">
        <v>39436</v>
      </c>
      <c r="D246" s="27">
        <v>9.2799999999999994</v>
      </c>
      <c r="E246" s="27">
        <v>9.34</v>
      </c>
      <c r="F246" s="27">
        <v>8.93</v>
      </c>
      <c r="G246" s="27">
        <v>9.33</v>
      </c>
      <c r="H246" s="27">
        <v>526500</v>
      </c>
      <c r="I246" s="29" t="str">
        <f t="shared" si="3"/>
        <v>Closed</v>
      </c>
    </row>
    <row r="247" spans="1:9">
      <c r="A247" s="27" t="s">
        <v>25</v>
      </c>
      <c r="B247" s="27" t="s">
        <v>13</v>
      </c>
      <c r="C247" s="28">
        <v>39437</v>
      </c>
      <c r="D247" s="27">
        <v>9.48</v>
      </c>
      <c r="E247" s="27">
        <v>10.06</v>
      </c>
      <c r="F247" s="27">
        <v>9.36</v>
      </c>
      <c r="G247" s="27">
        <v>10.06</v>
      </c>
      <c r="H247" s="27">
        <v>697600</v>
      </c>
      <c r="I247" s="29" t="str">
        <f t="shared" si="3"/>
        <v>Open</v>
      </c>
    </row>
    <row r="248" spans="1:9">
      <c r="A248" s="27" t="s">
        <v>25</v>
      </c>
      <c r="B248" s="27" t="s">
        <v>13</v>
      </c>
      <c r="C248" s="28">
        <v>39440</v>
      </c>
      <c r="D248" s="27">
        <v>10.08</v>
      </c>
      <c r="E248" s="27">
        <v>10.54</v>
      </c>
      <c r="F248" s="27">
        <v>9.91</v>
      </c>
      <c r="G248" s="27">
        <v>10.53</v>
      </c>
      <c r="H248" s="27">
        <v>245000</v>
      </c>
      <c r="I248" s="29" t="str">
        <f t="shared" si="3"/>
        <v>Closed</v>
      </c>
    </row>
    <row r="249" spans="1:9">
      <c r="A249" s="27" t="s">
        <v>25</v>
      </c>
      <c r="B249" s="27" t="s">
        <v>13</v>
      </c>
      <c r="C249" s="28">
        <v>39442</v>
      </c>
      <c r="D249" s="27">
        <v>10.61</v>
      </c>
      <c r="E249" s="27">
        <v>10.7</v>
      </c>
      <c r="F249" s="27">
        <v>10.08</v>
      </c>
      <c r="G249" s="27">
        <v>10.62</v>
      </c>
      <c r="H249" s="27">
        <v>325600</v>
      </c>
      <c r="I249" s="29" t="str">
        <f t="shared" si="3"/>
        <v>Closed</v>
      </c>
    </row>
    <row r="250" spans="1:9">
      <c r="A250" s="27" t="s">
        <v>25</v>
      </c>
      <c r="B250" s="27" t="s">
        <v>13</v>
      </c>
      <c r="C250" s="28">
        <v>39443</v>
      </c>
      <c r="D250" s="27">
        <v>10.66</v>
      </c>
      <c r="E250" s="27">
        <v>10.68</v>
      </c>
      <c r="F250" s="27">
        <v>9.8800000000000008</v>
      </c>
      <c r="G250" s="27">
        <v>9.9</v>
      </c>
      <c r="H250" s="27">
        <v>384000</v>
      </c>
      <c r="I250" s="29" t="str">
        <f t="shared" si="3"/>
        <v>Closed</v>
      </c>
    </row>
    <row r="251" spans="1:9">
      <c r="A251" s="27" t="s">
        <v>25</v>
      </c>
      <c r="B251" s="27" t="s">
        <v>13</v>
      </c>
      <c r="C251" s="28">
        <v>39444</v>
      </c>
      <c r="D251" s="27">
        <v>9.9600000000000009</v>
      </c>
      <c r="E251" s="27">
        <v>10.43</v>
      </c>
      <c r="F251" s="27">
        <v>9.9</v>
      </c>
      <c r="G251" s="27">
        <v>10.37</v>
      </c>
      <c r="H251" s="27">
        <v>353900</v>
      </c>
      <c r="I251" s="29" t="str">
        <f t="shared" si="3"/>
        <v>Open</v>
      </c>
    </row>
    <row r="252" spans="1:9">
      <c r="A252" s="27" t="s">
        <v>25</v>
      </c>
      <c r="B252" s="27" t="s">
        <v>13</v>
      </c>
      <c r="C252" s="28">
        <v>39447</v>
      </c>
      <c r="D252" s="27">
        <v>10.3</v>
      </c>
      <c r="E252" s="27">
        <v>10.31</v>
      </c>
      <c r="F252" s="27">
        <v>9.77</v>
      </c>
      <c r="G252" s="27">
        <v>10.16</v>
      </c>
      <c r="H252" s="27">
        <v>357600</v>
      </c>
      <c r="I252" s="29" t="str">
        <f t="shared" si="3"/>
        <v>Closed</v>
      </c>
    </row>
    <row r="253" spans="1:9">
      <c r="A253" s="27" t="s">
        <v>25</v>
      </c>
      <c r="B253" s="27" t="s">
        <v>13</v>
      </c>
      <c r="C253" s="28">
        <v>39449</v>
      </c>
      <c r="D253" s="27">
        <v>10.119999999999999</v>
      </c>
      <c r="E253" s="27">
        <v>10.31</v>
      </c>
      <c r="F253" s="27">
        <v>9.64</v>
      </c>
      <c r="G253" s="27">
        <v>9.69</v>
      </c>
      <c r="H253" s="27">
        <v>623900</v>
      </c>
      <c r="I253" s="29" t="str">
        <f t="shared" si="3"/>
        <v>Closed</v>
      </c>
    </row>
    <row r="254" spans="1:9">
      <c r="A254" s="27" t="s">
        <v>25</v>
      </c>
      <c r="B254" s="27" t="s">
        <v>13</v>
      </c>
      <c r="C254" s="28">
        <v>39450</v>
      </c>
      <c r="D254" s="27">
        <v>9.7799999999999994</v>
      </c>
      <c r="E254" s="27">
        <v>9.81</v>
      </c>
      <c r="F254" s="27">
        <v>9.33</v>
      </c>
      <c r="G254" s="27">
        <v>9.35</v>
      </c>
      <c r="H254" s="27">
        <v>349800</v>
      </c>
      <c r="I254" s="29" t="str">
        <f t="shared" si="3"/>
        <v>Closed</v>
      </c>
    </row>
    <row r="255" spans="1:9">
      <c r="A255" s="27" t="s">
        <v>25</v>
      </c>
      <c r="B255" s="27" t="s">
        <v>13</v>
      </c>
      <c r="C255" s="28">
        <v>39451</v>
      </c>
      <c r="D255" s="27">
        <v>9.24</v>
      </c>
      <c r="E255" s="27">
        <v>9.25</v>
      </c>
      <c r="F255" s="27">
        <v>8.6199999999999992</v>
      </c>
      <c r="G255" s="27">
        <v>8.66</v>
      </c>
      <c r="H255" s="27">
        <v>748600</v>
      </c>
      <c r="I255" s="29" t="str">
        <f t="shared" si="3"/>
        <v>Closed</v>
      </c>
    </row>
    <row r="256" spans="1:9">
      <c r="A256" s="27" t="s">
        <v>25</v>
      </c>
      <c r="B256" s="27" t="s">
        <v>13</v>
      </c>
      <c r="C256" s="28">
        <v>39454</v>
      </c>
      <c r="D256" s="27">
        <v>8.74</v>
      </c>
      <c r="E256" s="27">
        <v>9.1</v>
      </c>
      <c r="F256" s="27">
        <v>8.5299999999999994</v>
      </c>
      <c r="G256" s="27">
        <v>8.5399999999999991</v>
      </c>
      <c r="H256" s="27">
        <v>894900</v>
      </c>
      <c r="I256" s="29" t="str">
        <f t="shared" si="3"/>
        <v>Closed</v>
      </c>
    </row>
    <row r="257" spans="1:9">
      <c r="A257" s="27" t="s">
        <v>25</v>
      </c>
      <c r="B257" s="27" t="s">
        <v>13</v>
      </c>
      <c r="C257" s="28">
        <v>39455</v>
      </c>
      <c r="D257" s="27">
        <v>8.6199999999999992</v>
      </c>
      <c r="E257" s="27">
        <v>8.74</v>
      </c>
      <c r="F257" s="27">
        <v>8.19</v>
      </c>
      <c r="G257" s="27">
        <v>8.24</v>
      </c>
      <c r="H257" s="27">
        <v>531700</v>
      </c>
      <c r="I257" s="29" t="str">
        <f t="shared" si="3"/>
        <v>Closed</v>
      </c>
    </row>
    <row r="258" spans="1:9">
      <c r="A258" s="27" t="s">
        <v>25</v>
      </c>
      <c r="B258" s="27" t="s">
        <v>13</v>
      </c>
      <c r="C258" s="28">
        <v>39456</v>
      </c>
      <c r="D258" s="27">
        <v>8.19</v>
      </c>
      <c r="E258" s="27">
        <v>8.35</v>
      </c>
      <c r="F258" s="27">
        <v>7.85</v>
      </c>
      <c r="G258" s="27">
        <v>8.31</v>
      </c>
      <c r="H258" s="27">
        <v>514600</v>
      </c>
      <c r="I258" s="29" t="str">
        <f t="shared" ref="I258:I321" si="4">IF(F258&lt;D258-0.15,"Closed","Open")</f>
        <v>Closed</v>
      </c>
    </row>
    <row r="259" spans="1:9">
      <c r="A259" s="27" t="s">
        <v>25</v>
      </c>
      <c r="B259" s="27" t="s">
        <v>13</v>
      </c>
      <c r="C259" s="28">
        <v>39457</v>
      </c>
      <c r="D259" s="27">
        <v>8.2100000000000009</v>
      </c>
      <c r="E259" s="27">
        <v>8.6</v>
      </c>
      <c r="F259" s="27">
        <v>8.0500000000000007</v>
      </c>
      <c r="G259" s="27">
        <v>8.3699999999999992</v>
      </c>
      <c r="H259" s="27">
        <v>639400</v>
      </c>
      <c r="I259" s="29" t="str">
        <f t="shared" si="4"/>
        <v>Closed</v>
      </c>
    </row>
    <row r="260" spans="1:9">
      <c r="A260" s="27" t="s">
        <v>25</v>
      </c>
      <c r="B260" s="27" t="s">
        <v>13</v>
      </c>
      <c r="C260" s="28">
        <v>39458</v>
      </c>
      <c r="D260" s="27">
        <v>8.3800000000000008</v>
      </c>
      <c r="E260" s="27">
        <v>8.5500000000000007</v>
      </c>
      <c r="F260" s="27">
        <v>8.18</v>
      </c>
      <c r="G260" s="27">
        <v>8.2200000000000006</v>
      </c>
      <c r="H260" s="27">
        <v>461900</v>
      </c>
      <c r="I260" s="29" t="str">
        <f t="shared" si="4"/>
        <v>Closed</v>
      </c>
    </row>
    <row r="261" spans="1:9">
      <c r="A261" s="27" t="s">
        <v>25</v>
      </c>
      <c r="B261" s="27" t="s">
        <v>13</v>
      </c>
      <c r="C261" s="28">
        <v>39461</v>
      </c>
      <c r="D261" s="27">
        <v>8.2899999999999991</v>
      </c>
      <c r="E261" s="27">
        <v>8.51</v>
      </c>
      <c r="F261" s="27">
        <v>8.0500000000000007</v>
      </c>
      <c r="G261" s="27">
        <v>8.41</v>
      </c>
      <c r="H261" s="27">
        <v>499500</v>
      </c>
      <c r="I261" s="29" t="str">
        <f t="shared" si="4"/>
        <v>Closed</v>
      </c>
    </row>
    <row r="262" spans="1:9">
      <c r="A262" s="27" t="s">
        <v>25</v>
      </c>
      <c r="B262" s="27" t="s">
        <v>13</v>
      </c>
      <c r="C262" s="28">
        <v>39462</v>
      </c>
      <c r="D262" s="27">
        <v>8.2799999999999994</v>
      </c>
      <c r="E262" s="27">
        <v>8.42</v>
      </c>
      <c r="F262" s="27">
        <v>8</v>
      </c>
      <c r="G262" s="27">
        <v>8.31</v>
      </c>
      <c r="H262" s="27">
        <v>393600</v>
      </c>
      <c r="I262" s="29" t="str">
        <f t="shared" si="4"/>
        <v>Closed</v>
      </c>
    </row>
    <row r="263" spans="1:9">
      <c r="A263" s="27" t="s">
        <v>25</v>
      </c>
      <c r="B263" s="27" t="s">
        <v>13</v>
      </c>
      <c r="C263" s="28">
        <v>39463</v>
      </c>
      <c r="D263" s="27">
        <v>8.27</v>
      </c>
      <c r="E263" s="27">
        <v>8.6199999999999992</v>
      </c>
      <c r="F263" s="27">
        <v>8.27</v>
      </c>
      <c r="G263" s="27">
        <v>8.43</v>
      </c>
      <c r="H263" s="27">
        <v>443500</v>
      </c>
      <c r="I263" s="29" t="str">
        <f t="shared" si="4"/>
        <v>Open</v>
      </c>
    </row>
    <row r="264" spans="1:9">
      <c r="A264" s="27" t="s">
        <v>25</v>
      </c>
      <c r="B264" s="27" t="s">
        <v>13</v>
      </c>
      <c r="C264" s="28">
        <v>39464</v>
      </c>
      <c r="D264" s="27">
        <v>8.43</v>
      </c>
      <c r="E264" s="27">
        <v>8.43</v>
      </c>
      <c r="F264" s="27">
        <v>8</v>
      </c>
      <c r="G264" s="27">
        <v>8.11</v>
      </c>
      <c r="H264" s="27">
        <v>424900</v>
      </c>
      <c r="I264" s="29" t="str">
        <f t="shared" si="4"/>
        <v>Closed</v>
      </c>
    </row>
    <row r="265" spans="1:9">
      <c r="A265" s="27" t="s">
        <v>25</v>
      </c>
      <c r="B265" s="27" t="s">
        <v>13</v>
      </c>
      <c r="C265" s="28">
        <v>39465</v>
      </c>
      <c r="D265" s="27">
        <v>8.01</v>
      </c>
      <c r="E265" s="27">
        <v>8.0500000000000007</v>
      </c>
      <c r="F265" s="27">
        <v>7.06</v>
      </c>
      <c r="G265" s="27">
        <v>7.21</v>
      </c>
      <c r="H265" s="27">
        <v>1047700</v>
      </c>
      <c r="I265" s="29" t="str">
        <f t="shared" si="4"/>
        <v>Closed</v>
      </c>
    </row>
    <row r="266" spans="1:9">
      <c r="A266" s="27" t="s">
        <v>25</v>
      </c>
      <c r="B266" s="27" t="s">
        <v>13</v>
      </c>
      <c r="C266" s="28">
        <v>39469</v>
      </c>
      <c r="D266" s="27">
        <v>6.94</v>
      </c>
      <c r="E266" s="27">
        <v>8.25</v>
      </c>
      <c r="F266" s="27">
        <v>6.94</v>
      </c>
      <c r="G266" s="27">
        <v>7.73</v>
      </c>
      <c r="H266" s="27">
        <v>600100</v>
      </c>
      <c r="I266" s="29" t="str">
        <f t="shared" si="4"/>
        <v>Open</v>
      </c>
    </row>
    <row r="267" spans="1:9">
      <c r="A267" s="27" t="s">
        <v>25</v>
      </c>
      <c r="B267" s="27" t="s">
        <v>13</v>
      </c>
      <c r="C267" s="28">
        <v>39470</v>
      </c>
      <c r="D267" s="27">
        <v>7.48</v>
      </c>
      <c r="E267" s="27">
        <v>8.31</v>
      </c>
      <c r="F267" s="27">
        <v>7.3</v>
      </c>
      <c r="G267" s="27">
        <v>8.2799999999999994</v>
      </c>
      <c r="H267" s="27">
        <v>736400</v>
      </c>
      <c r="I267" s="29" t="str">
        <f t="shared" si="4"/>
        <v>Closed</v>
      </c>
    </row>
    <row r="268" spans="1:9">
      <c r="A268" s="27" t="s">
        <v>25</v>
      </c>
      <c r="B268" s="27" t="s">
        <v>13</v>
      </c>
      <c r="C268" s="28">
        <v>39471</v>
      </c>
      <c r="D268" s="27">
        <v>8.3000000000000007</v>
      </c>
      <c r="E268" s="27">
        <v>8.5399999999999991</v>
      </c>
      <c r="F268" s="27">
        <v>8.1</v>
      </c>
      <c r="G268" s="27">
        <v>8.2899999999999991</v>
      </c>
      <c r="H268" s="27">
        <v>410900</v>
      </c>
      <c r="I268" s="29" t="str">
        <f t="shared" si="4"/>
        <v>Closed</v>
      </c>
    </row>
    <row r="269" spans="1:9">
      <c r="A269" s="27" t="s">
        <v>25</v>
      </c>
      <c r="B269" s="27" t="s">
        <v>13</v>
      </c>
      <c r="C269" s="28">
        <v>39472</v>
      </c>
      <c r="D269" s="27">
        <v>8.39</v>
      </c>
      <c r="E269" s="27">
        <v>8.4499999999999993</v>
      </c>
      <c r="F269" s="27">
        <v>7.86</v>
      </c>
      <c r="G269" s="27">
        <v>7.98</v>
      </c>
      <c r="H269" s="27">
        <v>312200</v>
      </c>
      <c r="I269" s="29" t="str">
        <f t="shared" si="4"/>
        <v>Closed</v>
      </c>
    </row>
    <row r="270" spans="1:9">
      <c r="A270" s="27" t="s">
        <v>25</v>
      </c>
      <c r="B270" s="27" t="s">
        <v>13</v>
      </c>
      <c r="C270" s="28">
        <v>39475</v>
      </c>
      <c r="D270" s="27">
        <v>7.95</v>
      </c>
      <c r="E270" s="27">
        <v>8.59</v>
      </c>
      <c r="F270" s="27">
        <v>7.81</v>
      </c>
      <c r="G270" s="27">
        <v>8.5500000000000007</v>
      </c>
      <c r="H270" s="27">
        <v>336800</v>
      </c>
      <c r="I270" s="29" t="str">
        <f t="shared" si="4"/>
        <v>Open</v>
      </c>
    </row>
    <row r="271" spans="1:9">
      <c r="A271" s="27" t="s">
        <v>25</v>
      </c>
      <c r="B271" s="27" t="s">
        <v>13</v>
      </c>
      <c r="C271" s="28">
        <v>39476</v>
      </c>
      <c r="D271" s="27">
        <v>8.59</v>
      </c>
      <c r="E271" s="27">
        <v>8.82</v>
      </c>
      <c r="F271" s="27">
        <v>8.1300000000000008</v>
      </c>
      <c r="G271" s="27">
        <v>8.81</v>
      </c>
      <c r="H271" s="27">
        <v>401500</v>
      </c>
      <c r="I271" s="29" t="str">
        <f t="shared" si="4"/>
        <v>Closed</v>
      </c>
    </row>
    <row r="272" spans="1:9">
      <c r="A272" s="27" t="s">
        <v>25</v>
      </c>
      <c r="B272" s="27" t="s">
        <v>13</v>
      </c>
      <c r="C272" s="28">
        <v>39477</v>
      </c>
      <c r="D272" s="27">
        <v>8.75</v>
      </c>
      <c r="E272" s="27">
        <v>9.18</v>
      </c>
      <c r="F272" s="27">
        <v>8.51</v>
      </c>
      <c r="G272" s="27">
        <v>8.67</v>
      </c>
      <c r="H272" s="27">
        <v>486300</v>
      </c>
      <c r="I272" s="29" t="str">
        <f t="shared" si="4"/>
        <v>Closed</v>
      </c>
    </row>
    <row r="273" spans="1:9">
      <c r="A273" s="27" t="s">
        <v>25</v>
      </c>
      <c r="B273" s="27" t="s">
        <v>13</v>
      </c>
      <c r="C273" s="28">
        <v>39478</v>
      </c>
      <c r="D273" s="27">
        <v>8.84</v>
      </c>
      <c r="E273" s="27">
        <v>9.2100000000000009</v>
      </c>
      <c r="F273" s="27">
        <v>8.7100000000000009</v>
      </c>
      <c r="G273" s="27">
        <v>8.94</v>
      </c>
      <c r="H273" s="27">
        <v>482200</v>
      </c>
      <c r="I273" s="29" t="str">
        <f t="shared" si="4"/>
        <v>Open</v>
      </c>
    </row>
    <row r="274" spans="1:9">
      <c r="A274" s="27" t="s">
        <v>25</v>
      </c>
      <c r="B274" s="27" t="s">
        <v>13</v>
      </c>
      <c r="C274" s="28">
        <v>39479</v>
      </c>
      <c r="D274" s="27">
        <v>9.07</v>
      </c>
      <c r="E274" s="27">
        <v>9.34</v>
      </c>
      <c r="F274" s="27">
        <v>8.9499999999999993</v>
      </c>
      <c r="G274" s="27">
        <v>9.24</v>
      </c>
      <c r="H274" s="27">
        <v>264000</v>
      </c>
      <c r="I274" s="29" t="str">
        <f t="shared" si="4"/>
        <v>Open</v>
      </c>
    </row>
    <row r="275" spans="1:9">
      <c r="A275" s="27" t="s">
        <v>25</v>
      </c>
      <c r="B275" s="27" t="s">
        <v>13</v>
      </c>
      <c r="C275" s="28">
        <v>39482</v>
      </c>
      <c r="D275" s="27">
        <v>9.1999999999999993</v>
      </c>
      <c r="E275" s="27">
        <v>9.3000000000000007</v>
      </c>
      <c r="F275" s="27">
        <v>8.9600000000000009</v>
      </c>
      <c r="G275" s="27">
        <v>9.01</v>
      </c>
      <c r="H275" s="27">
        <v>155500</v>
      </c>
      <c r="I275" s="29" t="str">
        <f t="shared" si="4"/>
        <v>Closed</v>
      </c>
    </row>
    <row r="276" spans="1:9">
      <c r="A276" s="27" t="s">
        <v>25</v>
      </c>
      <c r="B276" s="27" t="s">
        <v>13</v>
      </c>
      <c r="C276" s="28">
        <v>39483</v>
      </c>
      <c r="D276" s="27">
        <v>8.8000000000000007</v>
      </c>
      <c r="E276" s="27">
        <v>8.9700000000000006</v>
      </c>
      <c r="F276" s="27">
        <v>8.43</v>
      </c>
      <c r="G276" s="27">
        <v>8.44</v>
      </c>
      <c r="H276" s="27">
        <v>424700</v>
      </c>
      <c r="I276" s="29" t="str">
        <f t="shared" si="4"/>
        <v>Closed</v>
      </c>
    </row>
    <row r="277" spans="1:9">
      <c r="A277" s="27" t="s">
        <v>25</v>
      </c>
      <c r="B277" s="27" t="s">
        <v>13</v>
      </c>
      <c r="C277" s="28">
        <v>39484</v>
      </c>
      <c r="D277" s="27">
        <v>8.5399999999999991</v>
      </c>
      <c r="E277" s="27">
        <v>8.66</v>
      </c>
      <c r="F277" s="27">
        <v>8.2899999999999991</v>
      </c>
      <c r="G277" s="27">
        <v>8.39</v>
      </c>
      <c r="H277" s="27">
        <v>322100</v>
      </c>
      <c r="I277" s="29" t="str">
        <f t="shared" si="4"/>
        <v>Closed</v>
      </c>
    </row>
    <row r="278" spans="1:9">
      <c r="A278" s="27" t="s">
        <v>25</v>
      </c>
      <c r="B278" s="27" t="s">
        <v>13</v>
      </c>
      <c r="C278" s="28">
        <v>39485</v>
      </c>
      <c r="D278" s="27">
        <v>8.36</v>
      </c>
      <c r="E278" s="27">
        <v>8.84</v>
      </c>
      <c r="F278" s="27">
        <v>8.2100000000000009</v>
      </c>
      <c r="G278" s="27">
        <v>8.81</v>
      </c>
      <c r="H278" s="27">
        <v>400700</v>
      </c>
      <c r="I278" s="29" t="str">
        <f t="shared" si="4"/>
        <v>Open</v>
      </c>
    </row>
    <row r="279" spans="1:9">
      <c r="A279" s="27" t="s">
        <v>25</v>
      </c>
      <c r="B279" s="27" t="s">
        <v>13</v>
      </c>
      <c r="C279" s="28">
        <v>39486</v>
      </c>
      <c r="D279" s="27">
        <v>8.8000000000000007</v>
      </c>
      <c r="E279" s="27">
        <v>8.9499999999999993</v>
      </c>
      <c r="F279" s="27">
        <v>8.67</v>
      </c>
      <c r="G279" s="27">
        <v>8.86</v>
      </c>
      <c r="H279" s="27">
        <v>518400</v>
      </c>
      <c r="I279" s="29" t="str">
        <f t="shared" si="4"/>
        <v>Open</v>
      </c>
    </row>
    <row r="280" spans="1:9">
      <c r="A280" s="27" t="s">
        <v>25</v>
      </c>
      <c r="B280" s="27" t="s">
        <v>13</v>
      </c>
      <c r="C280" s="28">
        <v>39489</v>
      </c>
      <c r="D280" s="27">
        <v>8.9</v>
      </c>
      <c r="E280" s="27">
        <v>8.93</v>
      </c>
      <c r="F280" s="27">
        <v>8.26</v>
      </c>
      <c r="G280" s="27">
        <v>8.2799999999999994</v>
      </c>
      <c r="H280" s="27">
        <v>550600</v>
      </c>
      <c r="I280" s="29" t="str">
        <f t="shared" si="4"/>
        <v>Closed</v>
      </c>
    </row>
    <row r="281" spans="1:9">
      <c r="A281" s="27" t="s">
        <v>25</v>
      </c>
      <c r="B281" s="27" t="s">
        <v>13</v>
      </c>
      <c r="C281" s="28">
        <v>39490</v>
      </c>
      <c r="D281" s="27">
        <v>8.34</v>
      </c>
      <c r="E281" s="27">
        <v>8.76</v>
      </c>
      <c r="F281" s="27">
        <v>8.32</v>
      </c>
      <c r="G281" s="27">
        <v>8.44</v>
      </c>
      <c r="H281" s="27">
        <v>366200</v>
      </c>
      <c r="I281" s="29" t="str">
        <f t="shared" si="4"/>
        <v>Open</v>
      </c>
    </row>
    <row r="282" spans="1:9">
      <c r="A282" s="27" t="s">
        <v>25</v>
      </c>
      <c r="B282" s="27" t="s">
        <v>13</v>
      </c>
      <c r="C282" s="28">
        <v>39491</v>
      </c>
      <c r="D282" s="27">
        <v>8.57</v>
      </c>
      <c r="E282" s="27">
        <v>8.74</v>
      </c>
      <c r="F282" s="27">
        <v>8.3000000000000007</v>
      </c>
      <c r="G282" s="27">
        <v>8.65</v>
      </c>
      <c r="H282" s="27">
        <v>424000</v>
      </c>
      <c r="I282" s="29" t="str">
        <f t="shared" si="4"/>
        <v>Closed</v>
      </c>
    </row>
    <row r="283" spans="1:9">
      <c r="A283" s="27" t="s">
        <v>25</v>
      </c>
      <c r="B283" s="27" t="s">
        <v>13</v>
      </c>
      <c r="C283" s="28">
        <v>39492</v>
      </c>
      <c r="D283" s="27">
        <v>8</v>
      </c>
      <c r="E283" s="27">
        <v>8.06</v>
      </c>
      <c r="F283" s="27">
        <v>7.51</v>
      </c>
      <c r="G283" s="27">
        <v>7.75</v>
      </c>
      <c r="H283" s="27">
        <v>892800</v>
      </c>
      <c r="I283" s="29" t="str">
        <f t="shared" si="4"/>
        <v>Closed</v>
      </c>
    </row>
    <row r="284" spans="1:9">
      <c r="A284" s="27" t="s">
        <v>25</v>
      </c>
      <c r="B284" s="27" t="s">
        <v>13</v>
      </c>
      <c r="C284" s="28">
        <v>39493</v>
      </c>
      <c r="D284" s="27">
        <v>7.51</v>
      </c>
      <c r="E284" s="27">
        <v>7.66</v>
      </c>
      <c r="F284" s="27">
        <v>7.25</v>
      </c>
      <c r="G284" s="27">
        <v>7.49</v>
      </c>
      <c r="H284" s="27">
        <v>1010400</v>
      </c>
      <c r="I284" s="29" t="str">
        <f t="shared" si="4"/>
        <v>Closed</v>
      </c>
    </row>
    <row r="285" spans="1:9">
      <c r="A285" s="27" t="s">
        <v>25</v>
      </c>
      <c r="B285" s="27" t="s">
        <v>13</v>
      </c>
      <c r="C285" s="28">
        <v>39497</v>
      </c>
      <c r="D285" s="27">
        <v>7.6</v>
      </c>
      <c r="E285" s="27">
        <v>7.78</v>
      </c>
      <c r="F285" s="27">
        <v>7.18</v>
      </c>
      <c r="G285" s="27">
        <v>7.27</v>
      </c>
      <c r="H285" s="27">
        <v>613500</v>
      </c>
      <c r="I285" s="29" t="str">
        <f t="shared" si="4"/>
        <v>Closed</v>
      </c>
    </row>
    <row r="286" spans="1:9">
      <c r="A286" s="27" t="s">
        <v>25</v>
      </c>
      <c r="B286" s="27" t="s">
        <v>13</v>
      </c>
      <c r="C286" s="28">
        <v>39498</v>
      </c>
      <c r="D286" s="27">
        <v>7.21</v>
      </c>
      <c r="E286" s="27">
        <v>7.67</v>
      </c>
      <c r="F286" s="27">
        <v>7.14</v>
      </c>
      <c r="G286" s="27">
        <v>7.62</v>
      </c>
      <c r="H286" s="27">
        <v>379800</v>
      </c>
      <c r="I286" s="29" t="str">
        <f t="shared" si="4"/>
        <v>Open</v>
      </c>
    </row>
    <row r="287" spans="1:9">
      <c r="A287" s="27" t="s">
        <v>25</v>
      </c>
      <c r="B287" s="27" t="s">
        <v>13</v>
      </c>
      <c r="C287" s="28">
        <v>39499</v>
      </c>
      <c r="D287" s="27">
        <v>7.68</v>
      </c>
      <c r="E287" s="27">
        <v>7.81</v>
      </c>
      <c r="F287" s="27">
        <v>7.32</v>
      </c>
      <c r="G287" s="27">
        <v>7.35</v>
      </c>
      <c r="H287" s="27">
        <v>447500</v>
      </c>
      <c r="I287" s="29" t="str">
        <f t="shared" si="4"/>
        <v>Closed</v>
      </c>
    </row>
    <row r="288" spans="1:9">
      <c r="A288" s="27" t="s">
        <v>25</v>
      </c>
      <c r="B288" s="27" t="s">
        <v>13</v>
      </c>
      <c r="C288" s="28">
        <v>39500</v>
      </c>
      <c r="D288" s="27">
        <v>7.3</v>
      </c>
      <c r="E288" s="27">
        <v>7.32</v>
      </c>
      <c r="F288" s="27">
        <v>6.96</v>
      </c>
      <c r="G288" s="27">
        <v>7.07</v>
      </c>
      <c r="H288" s="27">
        <v>675600</v>
      </c>
      <c r="I288" s="29" t="str">
        <f t="shared" si="4"/>
        <v>Closed</v>
      </c>
    </row>
    <row r="289" spans="1:9">
      <c r="A289" s="27" t="s">
        <v>25</v>
      </c>
      <c r="B289" s="27" t="s">
        <v>13</v>
      </c>
      <c r="C289" s="28">
        <v>39503</v>
      </c>
      <c r="D289" s="27">
        <v>7.15</v>
      </c>
      <c r="E289" s="27">
        <v>7.58</v>
      </c>
      <c r="F289" s="27">
        <v>7.14</v>
      </c>
      <c r="G289" s="27">
        <v>7.57</v>
      </c>
      <c r="H289" s="27">
        <v>396300</v>
      </c>
      <c r="I289" s="29" t="str">
        <f t="shared" si="4"/>
        <v>Open</v>
      </c>
    </row>
    <row r="290" spans="1:9">
      <c r="A290" s="27" t="s">
        <v>25</v>
      </c>
      <c r="B290" s="27" t="s">
        <v>13</v>
      </c>
      <c r="C290" s="28">
        <v>39504</v>
      </c>
      <c r="D290" s="27">
        <v>7.5</v>
      </c>
      <c r="E290" s="27">
        <v>7.99</v>
      </c>
      <c r="F290" s="27">
        <v>7.4</v>
      </c>
      <c r="G290" s="27">
        <v>7.85</v>
      </c>
      <c r="H290" s="27">
        <v>348800</v>
      </c>
      <c r="I290" s="29" t="str">
        <f t="shared" si="4"/>
        <v>Open</v>
      </c>
    </row>
    <row r="291" spans="1:9">
      <c r="A291" s="27" t="s">
        <v>25</v>
      </c>
      <c r="B291" s="27" t="s">
        <v>13</v>
      </c>
      <c r="C291" s="28">
        <v>39505</v>
      </c>
      <c r="D291" s="27">
        <v>7.74</v>
      </c>
      <c r="E291" s="27">
        <v>7.93</v>
      </c>
      <c r="F291" s="27">
        <v>7.55</v>
      </c>
      <c r="G291" s="27">
        <v>7.62</v>
      </c>
      <c r="H291" s="27">
        <v>429300</v>
      </c>
      <c r="I291" s="29" t="str">
        <f t="shared" si="4"/>
        <v>Closed</v>
      </c>
    </row>
    <row r="292" spans="1:9">
      <c r="A292" s="27" t="s">
        <v>25</v>
      </c>
      <c r="B292" s="27" t="s">
        <v>13</v>
      </c>
      <c r="C292" s="28">
        <v>39506</v>
      </c>
      <c r="D292" s="27">
        <v>7.51</v>
      </c>
      <c r="E292" s="27">
        <v>7.78</v>
      </c>
      <c r="F292" s="27">
        <v>7.35</v>
      </c>
      <c r="G292" s="27">
        <v>7.54</v>
      </c>
      <c r="H292" s="27">
        <v>529000</v>
      </c>
      <c r="I292" s="29" t="str">
        <f t="shared" si="4"/>
        <v>Closed</v>
      </c>
    </row>
    <row r="293" spans="1:9">
      <c r="A293" s="27" t="s">
        <v>25</v>
      </c>
      <c r="B293" s="27" t="s">
        <v>13</v>
      </c>
      <c r="C293" s="28">
        <v>39507</v>
      </c>
      <c r="D293" s="27">
        <v>7.43</v>
      </c>
      <c r="E293" s="27">
        <v>7.57</v>
      </c>
      <c r="F293" s="27">
        <v>7.3</v>
      </c>
      <c r="G293" s="27">
        <v>7.43</v>
      </c>
      <c r="H293" s="27">
        <v>632400</v>
      </c>
      <c r="I293" s="29" t="str">
        <f t="shared" si="4"/>
        <v>Open</v>
      </c>
    </row>
    <row r="294" spans="1:9">
      <c r="A294" s="27" t="s">
        <v>25</v>
      </c>
      <c r="B294" s="27" t="s">
        <v>13</v>
      </c>
      <c r="C294" s="28">
        <v>39510</v>
      </c>
      <c r="D294" s="27">
        <v>7.52</v>
      </c>
      <c r="E294" s="27">
        <v>7.58</v>
      </c>
      <c r="F294" s="27">
        <v>7.36</v>
      </c>
      <c r="G294" s="27">
        <v>7.38</v>
      </c>
      <c r="H294" s="27">
        <v>432000</v>
      </c>
      <c r="I294" s="29" t="str">
        <f t="shared" si="4"/>
        <v>Closed</v>
      </c>
    </row>
    <row r="295" spans="1:9">
      <c r="A295" s="27" t="s">
        <v>25</v>
      </c>
      <c r="B295" s="27" t="s">
        <v>13</v>
      </c>
      <c r="C295" s="28">
        <v>39511</v>
      </c>
      <c r="D295" s="27">
        <v>7.32</v>
      </c>
      <c r="E295" s="27">
        <v>7.59</v>
      </c>
      <c r="F295" s="27">
        <v>7.24</v>
      </c>
      <c r="G295" s="27">
        <v>7.5</v>
      </c>
      <c r="H295" s="27">
        <v>322800</v>
      </c>
      <c r="I295" s="29" t="str">
        <f t="shared" si="4"/>
        <v>Open</v>
      </c>
    </row>
    <row r="296" spans="1:9">
      <c r="A296" s="27" t="s">
        <v>25</v>
      </c>
      <c r="B296" s="27" t="s">
        <v>13</v>
      </c>
      <c r="C296" s="28">
        <v>39512</v>
      </c>
      <c r="D296" s="27">
        <v>7.61</v>
      </c>
      <c r="E296" s="27">
        <v>7.68</v>
      </c>
      <c r="F296" s="27">
        <v>7.38</v>
      </c>
      <c r="G296" s="27">
        <v>7.47</v>
      </c>
      <c r="H296" s="27">
        <v>268500</v>
      </c>
      <c r="I296" s="29" t="str">
        <f t="shared" si="4"/>
        <v>Closed</v>
      </c>
    </row>
    <row r="297" spans="1:9">
      <c r="A297" s="27" t="s">
        <v>25</v>
      </c>
      <c r="B297" s="27" t="s">
        <v>13</v>
      </c>
      <c r="C297" s="28">
        <v>39513</v>
      </c>
      <c r="D297" s="27">
        <v>7.42</v>
      </c>
      <c r="E297" s="27">
        <v>7.42</v>
      </c>
      <c r="F297" s="27">
        <v>7.15</v>
      </c>
      <c r="G297" s="27">
        <v>7.15</v>
      </c>
      <c r="H297" s="27">
        <v>292500</v>
      </c>
      <c r="I297" s="29" t="str">
        <f t="shared" si="4"/>
        <v>Closed</v>
      </c>
    </row>
    <row r="298" spans="1:9">
      <c r="A298" s="27" t="s">
        <v>25</v>
      </c>
      <c r="B298" s="27" t="s">
        <v>13</v>
      </c>
      <c r="C298" s="28">
        <v>39514</v>
      </c>
      <c r="D298" s="27">
        <v>7.06</v>
      </c>
      <c r="E298" s="27">
        <v>7.48</v>
      </c>
      <c r="F298" s="27">
        <v>7</v>
      </c>
      <c r="G298" s="27">
        <v>7.33</v>
      </c>
      <c r="H298" s="27">
        <v>324500</v>
      </c>
      <c r="I298" s="29" t="str">
        <f t="shared" si="4"/>
        <v>Open</v>
      </c>
    </row>
    <row r="299" spans="1:9">
      <c r="A299" s="27" t="s">
        <v>25</v>
      </c>
      <c r="B299" s="27" t="s">
        <v>13</v>
      </c>
      <c r="C299" s="28">
        <v>39517</v>
      </c>
      <c r="D299" s="27">
        <v>7.37</v>
      </c>
      <c r="E299" s="27">
        <v>7.37</v>
      </c>
      <c r="F299" s="27">
        <v>7</v>
      </c>
      <c r="G299" s="27">
        <v>7.01</v>
      </c>
      <c r="H299" s="27">
        <v>350000</v>
      </c>
      <c r="I299" s="29" t="str">
        <f t="shared" si="4"/>
        <v>Closed</v>
      </c>
    </row>
    <row r="300" spans="1:9">
      <c r="A300" s="27" t="s">
        <v>25</v>
      </c>
      <c r="B300" s="27" t="s">
        <v>13</v>
      </c>
      <c r="C300" s="28">
        <v>39518</v>
      </c>
      <c r="D300" s="27">
        <v>7.22</v>
      </c>
      <c r="E300" s="27">
        <v>7.29</v>
      </c>
      <c r="F300" s="27">
        <v>6.98</v>
      </c>
      <c r="G300" s="27">
        <v>7.2</v>
      </c>
      <c r="H300" s="27">
        <v>616200</v>
      </c>
      <c r="I300" s="29" t="str">
        <f t="shared" si="4"/>
        <v>Closed</v>
      </c>
    </row>
    <row r="301" spans="1:9">
      <c r="A301" s="27" t="s">
        <v>25</v>
      </c>
      <c r="B301" s="27" t="s">
        <v>13</v>
      </c>
      <c r="C301" s="28">
        <v>39519</v>
      </c>
      <c r="D301" s="27">
        <v>7.22</v>
      </c>
      <c r="E301" s="27">
        <v>7.28</v>
      </c>
      <c r="F301" s="27">
        <v>7</v>
      </c>
      <c r="G301" s="27">
        <v>7.02</v>
      </c>
      <c r="H301" s="27">
        <v>374000</v>
      </c>
      <c r="I301" s="29" t="str">
        <f t="shared" si="4"/>
        <v>Closed</v>
      </c>
    </row>
    <row r="302" spans="1:9">
      <c r="A302" s="27" t="s">
        <v>25</v>
      </c>
      <c r="B302" s="27" t="s">
        <v>13</v>
      </c>
      <c r="C302" s="28">
        <v>39520</v>
      </c>
      <c r="D302" s="27">
        <v>7</v>
      </c>
      <c r="E302" s="27">
        <v>7.18</v>
      </c>
      <c r="F302" s="27">
        <v>6.68</v>
      </c>
      <c r="G302" s="27">
        <v>7.13</v>
      </c>
      <c r="H302" s="27">
        <v>542900</v>
      </c>
      <c r="I302" s="29" t="str">
        <f t="shared" si="4"/>
        <v>Closed</v>
      </c>
    </row>
    <row r="303" spans="1:9">
      <c r="A303" s="27" t="s">
        <v>25</v>
      </c>
      <c r="B303" s="27" t="s">
        <v>13</v>
      </c>
      <c r="C303" s="28">
        <v>39521</v>
      </c>
      <c r="D303" s="27">
        <v>7.18</v>
      </c>
      <c r="E303" s="27">
        <v>7.18</v>
      </c>
      <c r="F303" s="27">
        <v>5.7</v>
      </c>
      <c r="G303" s="27">
        <v>5.98</v>
      </c>
      <c r="H303" s="27">
        <v>1160600</v>
      </c>
      <c r="I303" s="29" t="str">
        <f t="shared" si="4"/>
        <v>Closed</v>
      </c>
    </row>
    <row r="304" spans="1:9">
      <c r="A304" s="27" t="s">
        <v>25</v>
      </c>
      <c r="B304" s="27" t="s">
        <v>13</v>
      </c>
      <c r="C304" s="28">
        <v>39524</v>
      </c>
      <c r="D304" s="27">
        <v>6.04</v>
      </c>
      <c r="E304" s="27">
        <v>6.51</v>
      </c>
      <c r="F304" s="27">
        <v>5.78</v>
      </c>
      <c r="G304" s="27">
        <v>6.36</v>
      </c>
      <c r="H304" s="27">
        <v>658100</v>
      </c>
      <c r="I304" s="29" t="str">
        <f t="shared" si="4"/>
        <v>Closed</v>
      </c>
    </row>
    <row r="305" spans="1:9">
      <c r="A305" s="27" t="s">
        <v>25</v>
      </c>
      <c r="B305" s="27" t="s">
        <v>13</v>
      </c>
      <c r="C305" s="28">
        <v>39525</v>
      </c>
      <c r="D305" s="27">
        <v>6.41</v>
      </c>
      <c r="E305" s="27">
        <v>6.8</v>
      </c>
      <c r="F305" s="27">
        <v>6.41</v>
      </c>
      <c r="G305" s="27">
        <v>6.78</v>
      </c>
      <c r="H305" s="27">
        <v>599300</v>
      </c>
      <c r="I305" s="29" t="str">
        <f t="shared" si="4"/>
        <v>Open</v>
      </c>
    </row>
    <row r="306" spans="1:9">
      <c r="A306" s="27" t="s">
        <v>25</v>
      </c>
      <c r="B306" s="27" t="s">
        <v>13</v>
      </c>
      <c r="C306" s="28">
        <v>39526</v>
      </c>
      <c r="D306" s="27">
        <v>6.75</v>
      </c>
      <c r="E306" s="27">
        <v>6.98</v>
      </c>
      <c r="F306" s="27">
        <v>6.64</v>
      </c>
      <c r="G306" s="27">
        <v>6.64</v>
      </c>
      <c r="H306" s="27">
        <v>463800</v>
      </c>
      <c r="I306" s="29" t="str">
        <f t="shared" si="4"/>
        <v>Open</v>
      </c>
    </row>
    <row r="307" spans="1:9">
      <c r="A307" s="27" t="s">
        <v>25</v>
      </c>
      <c r="B307" s="27" t="s">
        <v>13</v>
      </c>
      <c r="C307" s="28">
        <v>39527</v>
      </c>
      <c r="D307" s="27">
        <v>6.84</v>
      </c>
      <c r="E307" s="27">
        <v>7.16</v>
      </c>
      <c r="F307" s="27">
        <v>6.65</v>
      </c>
      <c r="G307" s="27">
        <v>7</v>
      </c>
      <c r="H307" s="27">
        <v>1213000</v>
      </c>
      <c r="I307" s="29" t="str">
        <f t="shared" si="4"/>
        <v>Closed</v>
      </c>
    </row>
    <row r="308" spans="1:9">
      <c r="A308" s="27" t="s">
        <v>25</v>
      </c>
      <c r="B308" s="27" t="s">
        <v>13</v>
      </c>
      <c r="C308" s="28">
        <v>39531</v>
      </c>
      <c r="D308" s="27">
        <v>7.04</v>
      </c>
      <c r="E308" s="27">
        <v>7.43</v>
      </c>
      <c r="F308" s="27">
        <v>7</v>
      </c>
      <c r="G308" s="27">
        <v>7.31</v>
      </c>
      <c r="H308" s="27">
        <v>554000</v>
      </c>
      <c r="I308" s="29" t="str">
        <f t="shared" si="4"/>
        <v>Open</v>
      </c>
    </row>
    <row r="309" spans="1:9">
      <c r="A309" s="27" t="s">
        <v>25</v>
      </c>
      <c r="B309" s="27" t="s">
        <v>13</v>
      </c>
      <c r="C309" s="28">
        <v>39532</v>
      </c>
      <c r="D309" s="27">
        <v>7.28</v>
      </c>
      <c r="E309" s="27">
        <v>7.48</v>
      </c>
      <c r="F309" s="27">
        <v>7.15</v>
      </c>
      <c r="G309" s="27">
        <v>7.36</v>
      </c>
      <c r="H309" s="27">
        <v>396200</v>
      </c>
      <c r="I309" s="29" t="str">
        <f t="shared" si="4"/>
        <v>Open</v>
      </c>
    </row>
    <row r="310" spans="1:9">
      <c r="A310" s="27" t="s">
        <v>25</v>
      </c>
      <c r="B310" s="27" t="s">
        <v>13</v>
      </c>
      <c r="C310" s="28">
        <v>39533</v>
      </c>
      <c r="D310" s="27">
        <v>7.52</v>
      </c>
      <c r="E310" s="27">
        <v>7.52</v>
      </c>
      <c r="F310" s="27">
        <v>7.21</v>
      </c>
      <c r="G310" s="27">
        <v>7.44</v>
      </c>
      <c r="H310" s="27">
        <v>330200</v>
      </c>
      <c r="I310" s="29" t="str">
        <f t="shared" si="4"/>
        <v>Closed</v>
      </c>
    </row>
    <row r="311" spans="1:9">
      <c r="A311" s="27" t="s">
        <v>25</v>
      </c>
      <c r="B311" s="27" t="s">
        <v>13</v>
      </c>
      <c r="C311" s="28">
        <v>39534</v>
      </c>
      <c r="D311" s="27">
        <v>7.4</v>
      </c>
      <c r="E311" s="27">
        <v>7.66</v>
      </c>
      <c r="F311" s="27">
        <v>7.2</v>
      </c>
      <c r="G311" s="27">
        <v>7.36</v>
      </c>
      <c r="H311" s="27">
        <v>362100</v>
      </c>
      <c r="I311" s="29" t="str">
        <f t="shared" si="4"/>
        <v>Closed</v>
      </c>
    </row>
    <row r="312" spans="1:9">
      <c r="A312" s="27" t="s">
        <v>25</v>
      </c>
      <c r="B312" s="27" t="s">
        <v>13</v>
      </c>
      <c r="C312" s="28">
        <v>39535</v>
      </c>
      <c r="D312" s="27">
        <v>7.38</v>
      </c>
      <c r="E312" s="27">
        <v>7.4</v>
      </c>
      <c r="F312" s="27">
        <v>7.25</v>
      </c>
      <c r="G312" s="27">
        <v>7.3</v>
      </c>
      <c r="H312" s="27">
        <v>336900</v>
      </c>
      <c r="I312" s="29" t="str">
        <f t="shared" si="4"/>
        <v>Open</v>
      </c>
    </row>
    <row r="313" spans="1:9">
      <c r="A313" s="27" t="s">
        <v>25</v>
      </c>
      <c r="B313" s="27" t="s">
        <v>13</v>
      </c>
      <c r="C313" s="28">
        <v>39538</v>
      </c>
      <c r="D313" s="27">
        <v>7.3</v>
      </c>
      <c r="E313" s="27">
        <v>7.8</v>
      </c>
      <c r="F313" s="27">
        <v>7.3</v>
      </c>
      <c r="G313" s="27">
        <v>7.55</v>
      </c>
      <c r="H313" s="27">
        <v>476000</v>
      </c>
      <c r="I313" s="29" t="str">
        <f t="shared" si="4"/>
        <v>Open</v>
      </c>
    </row>
    <row r="314" spans="1:9">
      <c r="A314" s="27" t="s">
        <v>25</v>
      </c>
      <c r="B314" s="27" t="s">
        <v>13</v>
      </c>
      <c r="C314" s="28">
        <v>39539</v>
      </c>
      <c r="D314" s="27">
        <v>7.65</v>
      </c>
      <c r="E314" s="27">
        <v>7.91</v>
      </c>
      <c r="F314" s="27">
        <v>7.63</v>
      </c>
      <c r="G314" s="27">
        <v>7.83</v>
      </c>
      <c r="H314" s="27">
        <v>473400</v>
      </c>
      <c r="I314" s="29" t="str">
        <f t="shared" si="4"/>
        <v>Open</v>
      </c>
    </row>
    <row r="315" spans="1:9">
      <c r="A315" s="27" t="s">
        <v>25</v>
      </c>
      <c r="B315" s="27" t="s">
        <v>13</v>
      </c>
      <c r="C315" s="28">
        <v>39540</v>
      </c>
      <c r="D315" s="27">
        <v>7.8</v>
      </c>
      <c r="E315" s="27">
        <v>8.02</v>
      </c>
      <c r="F315" s="27">
        <v>7.68</v>
      </c>
      <c r="G315" s="27">
        <v>7.99</v>
      </c>
      <c r="H315" s="27">
        <v>455500</v>
      </c>
      <c r="I315" s="29" t="str">
        <f t="shared" si="4"/>
        <v>Open</v>
      </c>
    </row>
    <row r="316" spans="1:9">
      <c r="A316" s="27" t="s">
        <v>25</v>
      </c>
      <c r="B316" s="27" t="s">
        <v>13</v>
      </c>
      <c r="C316" s="28">
        <v>39541</v>
      </c>
      <c r="D316" s="27">
        <v>7.79</v>
      </c>
      <c r="E316" s="27">
        <v>8.02</v>
      </c>
      <c r="F316" s="27">
        <v>7.75</v>
      </c>
      <c r="G316" s="27">
        <v>7.92</v>
      </c>
      <c r="H316" s="27">
        <v>345000</v>
      </c>
      <c r="I316" s="29" t="str">
        <f t="shared" si="4"/>
        <v>Open</v>
      </c>
    </row>
    <row r="317" spans="1:9">
      <c r="A317" s="27" t="s">
        <v>25</v>
      </c>
      <c r="B317" s="27" t="s">
        <v>13</v>
      </c>
      <c r="C317" s="28">
        <v>39542</v>
      </c>
      <c r="D317" s="27">
        <v>7.9</v>
      </c>
      <c r="E317" s="27">
        <v>8.07</v>
      </c>
      <c r="F317" s="27">
        <v>7.79</v>
      </c>
      <c r="G317" s="27">
        <v>7.99</v>
      </c>
      <c r="H317" s="27">
        <v>373400</v>
      </c>
      <c r="I317" s="29" t="str">
        <f t="shared" si="4"/>
        <v>Open</v>
      </c>
    </row>
    <row r="318" spans="1:9">
      <c r="A318" s="27" t="s">
        <v>25</v>
      </c>
      <c r="B318" s="27" t="s">
        <v>13</v>
      </c>
      <c r="C318" s="28">
        <v>39545</v>
      </c>
      <c r="D318" s="27">
        <v>8.06</v>
      </c>
      <c r="E318" s="27">
        <v>8.15</v>
      </c>
      <c r="F318" s="27">
        <v>7.75</v>
      </c>
      <c r="G318" s="27">
        <v>7.96</v>
      </c>
      <c r="H318" s="27">
        <v>363000</v>
      </c>
      <c r="I318" s="29" t="str">
        <f t="shared" si="4"/>
        <v>Closed</v>
      </c>
    </row>
    <row r="319" spans="1:9">
      <c r="A319" s="27" t="s">
        <v>25</v>
      </c>
      <c r="B319" s="27" t="s">
        <v>13</v>
      </c>
      <c r="C319" s="28">
        <v>39546</v>
      </c>
      <c r="D319" s="27">
        <v>7.88</v>
      </c>
      <c r="E319" s="27">
        <v>8.06</v>
      </c>
      <c r="F319" s="27">
        <v>7.82</v>
      </c>
      <c r="G319" s="27">
        <v>7.95</v>
      </c>
      <c r="H319" s="27">
        <v>416100</v>
      </c>
      <c r="I319" s="29" t="str">
        <f t="shared" si="4"/>
        <v>Open</v>
      </c>
    </row>
    <row r="320" spans="1:9">
      <c r="A320" s="27" t="s">
        <v>25</v>
      </c>
      <c r="B320" s="27" t="s">
        <v>13</v>
      </c>
      <c r="C320" s="28">
        <v>39547</v>
      </c>
      <c r="D320" s="27">
        <v>7.98</v>
      </c>
      <c r="E320" s="27">
        <v>8.08</v>
      </c>
      <c r="F320" s="27">
        <v>7.9</v>
      </c>
      <c r="G320" s="27">
        <v>7.94</v>
      </c>
      <c r="H320" s="27">
        <v>1120200</v>
      </c>
      <c r="I320" s="29" t="str">
        <f t="shared" si="4"/>
        <v>Open</v>
      </c>
    </row>
    <row r="321" spans="1:9">
      <c r="A321" s="27" t="s">
        <v>25</v>
      </c>
      <c r="B321" s="27" t="s">
        <v>13</v>
      </c>
      <c r="C321" s="28">
        <v>39548</v>
      </c>
      <c r="D321" s="27">
        <v>7.92</v>
      </c>
      <c r="E321" s="27">
        <v>8.33</v>
      </c>
      <c r="F321" s="27">
        <v>7.9</v>
      </c>
      <c r="G321" s="27">
        <v>8.15</v>
      </c>
      <c r="H321" s="27">
        <v>1029500</v>
      </c>
      <c r="I321" s="29" t="str">
        <f t="shared" si="4"/>
        <v>Open</v>
      </c>
    </row>
    <row r="322" spans="1:9">
      <c r="A322" s="27" t="s">
        <v>25</v>
      </c>
      <c r="B322" s="27" t="s">
        <v>13</v>
      </c>
      <c r="C322" s="28">
        <v>39549</v>
      </c>
      <c r="D322" s="27">
        <v>8.0500000000000007</v>
      </c>
      <c r="E322" s="27">
        <v>8.2200000000000006</v>
      </c>
      <c r="F322" s="27">
        <v>7.86</v>
      </c>
      <c r="G322" s="27">
        <v>7.91</v>
      </c>
      <c r="H322" s="27">
        <v>339900</v>
      </c>
      <c r="I322" s="29" t="str">
        <f t="shared" ref="I322:I385" si="5">IF(F322&lt;D322-0.15,"Closed","Open")</f>
        <v>Closed</v>
      </c>
    </row>
    <row r="323" spans="1:9">
      <c r="A323" s="27" t="s">
        <v>25</v>
      </c>
      <c r="B323" s="27" t="s">
        <v>13</v>
      </c>
      <c r="C323" s="28">
        <v>39552</v>
      </c>
      <c r="D323" s="27">
        <v>7.97</v>
      </c>
      <c r="E323" s="27">
        <v>8.0399999999999991</v>
      </c>
      <c r="F323" s="27">
        <v>7.76</v>
      </c>
      <c r="G323" s="27">
        <v>7.95</v>
      </c>
      <c r="H323" s="27">
        <v>399600</v>
      </c>
      <c r="I323" s="29" t="str">
        <f t="shared" si="5"/>
        <v>Closed</v>
      </c>
    </row>
    <row r="324" spans="1:9">
      <c r="A324" s="27" t="s">
        <v>25</v>
      </c>
      <c r="B324" s="27" t="s">
        <v>13</v>
      </c>
      <c r="C324" s="28">
        <v>39553</v>
      </c>
      <c r="D324" s="27">
        <v>7.99</v>
      </c>
      <c r="E324" s="27">
        <v>8.41</v>
      </c>
      <c r="F324" s="27">
        <v>7.96</v>
      </c>
      <c r="G324" s="27">
        <v>8.33</v>
      </c>
      <c r="H324" s="27">
        <v>406700</v>
      </c>
      <c r="I324" s="29" t="str">
        <f t="shared" si="5"/>
        <v>Open</v>
      </c>
    </row>
    <row r="325" spans="1:9">
      <c r="A325" s="27" t="s">
        <v>25</v>
      </c>
      <c r="B325" s="27" t="s">
        <v>13</v>
      </c>
      <c r="C325" s="28">
        <v>39554</v>
      </c>
      <c r="D325" s="27">
        <v>8.42</v>
      </c>
      <c r="E325" s="27">
        <v>8.64</v>
      </c>
      <c r="F325" s="27">
        <v>8.35</v>
      </c>
      <c r="G325" s="27">
        <v>8.44</v>
      </c>
      <c r="H325" s="27">
        <v>457300</v>
      </c>
      <c r="I325" s="29" t="str">
        <f t="shared" si="5"/>
        <v>Open</v>
      </c>
    </row>
    <row r="326" spans="1:9">
      <c r="A326" s="27" t="s">
        <v>25</v>
      </c>
      <c r="B326" s="27" t="s">
        <v>13</v>
      </c>
      <c r="C326" s="28">
        <v>39555</v>
      </c>
      <c r="D326" s="27">
        <v>8.4</v>
      </c>
      <c r="E326" s="27">
        <v>8.52</v>
      </c>
      <c r="F326" s="27">
        <v>8.34</v>
      </c>
      <c r="G326" s="27">
        <v>8.44</v>
      </c>
      <c r="H326" s="27">
        <v>309800</v>
      </c>
      <c r="I326" s="29" t="str">
        <f t="shared" si="5"/>
        <v>Open</v>
      </c>
    </row>
    <row r="327" spans="1:9">
      <c r="A327" s="27" t="s">
        <v>25</v>
      </c>
      <c r="B327" s="27" t="s">
        <v>13</v>
      </c>
      <c r="C327" s="28">
        <v>39556</v>
      </c>
      <c r="D327" s="27">
        <v>8.5</v>
      </c>
      <c r="E327" s="27">
        <v>8.59</v>
      </c>
      <c r="F327" s="27">
        <v>8.4499999999999993</v>
      </c>
      <c r="G327" s="27">
        <v>8.57</v>
      </c>
      <c r="H327" s="27">
        <v>387300</v>
      </c>
      <c r="I327" s="29" t="str">
        <f t="shared" si="5"/>
        <v>Open</v>
      </c>
    </row>
    <row r="328" spans="1:9">
      <c r="A328" s="27" t="s">
        <v>25</v>
      </c>
      <c r="B328" s="27" t="s">
        <v>13</v>
      </c>
      <c r="C328" s="28">
        <v>39559</v>
      </c>
      <c r="D328" s="27">
        <v>8.52</v>
      </c>
      <c r="E328" s="27">
        <v>8.77</v>
      </c>
      <c r="F328" s="27">
        <v>8.42</v>
      </c>
      <c r="G328" s="27">
        <v>8.6199999999999992</v>
      </c>
      <c r="H328" s="27">
        <v>320100</v>
      </c>
      <c r="I328" s="29" t="str">
        <f t="shared" si="5"/>
        <v>Open</v>
      </c>
    </row>
    <row r="329" spans="1:9">
      <c r="A329" s="27" t="s">
        <v>25</v>
      </c>
      <c r="B329" s="27" t="s">
        <v>13</v>
      </c>
      <c r="C329" s="28">
        <v>39560</v>
      </c>
      <c r="D329" s="27">
        <v>8.52</v>
      </c>
      <c r="E329" s="27">
        <v>8.52</v>
      </c>
      <c r="F329" s="27">
        <v>8.19</v>
      </c>
      <c r="G329" s="27">
        <v>8.26</v>
      </c>
      <c r="H329" s="27">
        <v>531400</v>
      </c>
      <c r="I329" s="29" t="str">
        <f t="shared" si="5"/>
        <v>Closed</v>
      </c>
    </row>
    <row r="330" spans="1:9">
      <c r="A330" s="27" t="s">
        <v>25</v>
      </c>
      <c r="B330" s="27" t="s">
        <v>13</v>
      </c>
      <c r="C330" s="28">
        <v>39561</v>
      </c>
      <c r="D330" s="27">
        <v>8.27</v>
      </c>
      <c r="E330" s="27">
        <v>8.58</v>
      </c>
      <c r="F330" s="27">
        <v>8.09</v>
      </c>
      <c r="G330" s="27">
        <v>8.5500000000000007</v>
      </c>
      <c r="H330" s="27">
        <v>405500</v>
      </c>
      <c r="I330" s="29" t="str">
        <f t="shared" si="5"/>
        <v>Closed</v>
      </c>
    </row>
    <row r="331" spans="1:9">
      <c r="A331" s="27" t="s">
        <v>25</v>
      </c>
      <c r="B331" s="27" t="s">
        <v>13</v>
      </c>
      <c r="C331" s="28">
        <v>39562</v>
      </c>
      <c r="D331" s="27">
        <v>7.9</v>
      </c>
      <c r="E331" s="27">
        <v>8.68</v>
      </c>
      <c r="F331" s="27">
        <v>7.76</v>
      </c>
      <c r="G331" s="27">
        <v>8.61</v>
      </c>
      <c r="H331" s="27">
        <v>632100</v>
      </c>
      <c r="I331" s="29" t="str">
        <f t="shared" si="5"/>
        <v>Open</v>
      </c>
    </row>
    <row r="332" spans="1:9">
      <c r="A332" s="27" t="s">
        <v>25</v>
      </c>
      <c r="B332" s="27" t="s">
        <v>13</v>
      </c>
      <c r="C332" s="28">
        <v>39563</v>
      </c>
      <c r="D332" s="27">
        <v>8.6300000000000008</v>
      </c>
      <c r="E332" s="27">
        <v>8.8699999999999992</v>
      </c>
      <c r="F332" s="27">
        <v>8.42</v>
      </c>
      <c r="G332" s="27">
        <v>8.73</v>
      </c>
      <c r="H332" s="27">
        <v>358800</v>
      </c>
      <c r="I332" s="29" t="str">
        <f t="shared" si="5"/>
        <v>Closed</v>
      </c>
    </row>
    <row r="333" spans="1:9">
      <c r="A333" s="27" t="s">
        <v>25</v>
      </c>
      <c r="B333" s="27" t="s">
        <v>13</v>
      </c>
      <c r="C333" s="28">
        <v>39566</v>
      </c>
      <c r="D333" s="27">
        <v>8.6999999999999993</v>
      </c>
      <c r="E333" s="27">
        <v>9.42</v>
      </c>
      <c r="F333" s="27">
        <v>8.6199999999999992</v>
      </c>
      <c r="G333" s="27">
        <v>9.36</v>
      </c>
      <c r="H333" s="27">
        <v>585000</v>
      </c>
      <c r="I333" s="29" t="str">
        <f t="shared" si="5"/>
        <v>Open</v>
      </c>
    </row>
    <row r="334" spans="1:9">
      <c r="A334" s="27" t="s">
        <v>25</v>
      </c>
      <c r="B334" s="27" t="s">
        <v>13</v>
      </c>
      <c r="C334" s="28">
        <v>39567</v>
      </c>
      <c r="D334" s="27">
        <v>9.32</v>
      </c>
      <c r="E334" s="27">
        <v>9.58</v>
      </c>
      <c r="F334" s="27">
        <v>9.32</v>
      </c>
      <c r="G334" s="27">
        <v>9.5399999999999991</v>
      </c>
      <c r="H334" s="27">
        <v>393100</v>
      </c>
      <c r="I334" s="29" t="str">
        <f t="shared" si="5"/>
        <v>Open</v>
      </c>
    </row>
    <row r="335" spans="1:9">
      <c r="A335" s="27" t="s">
        <v>25</v>
      </c>
      <c r="B335" s="27" t="s">
        <v>13</v>
      </c>
      <c r="C335" s="28">
        <v>39568</v>
      </c>
      <c r="D335" s="27">
        <v>9.5</v>
      </c>
      <c r="E335" s="27">
        <v>9.57</v>
      </c>
      <c r="F335" s="27">
        <v>8.73</v>
      </c>
      <c r="G335" s="27">
        <v>8.81</v>
      </c>
      <c r="H335" s="27">
        <v>1049000</v>
      </c>
      <c r="I335" s="29" t="str">
        <f t="shared" si="5"/>
        <v>Closed</v>
      </c>
    </row>
    <row r="336" spans="1:9">
      <c r="A336" s="27" t="s">
        <v>25</v>
      </c>
      <c r="B336" s="27" t="s">
        <v>13</v>
      </c>
      <c r="C336" s="28">
        <v>39569</v>
      </c>
      <c r="D336" s="27">
        <v>8.6999999999999993</v>
      </c>
      <c r="E336" s="27">
        <v>9.16</v>
      </c>
      <c r="F336" s="27">
        <v>8.5</v>
      </c>
      <c r="G336" s="27">
        <v>8.9</v>
      </c>
      <c r="H336" s="27">
        <v>695400</v>
      </c>
      <c r="I336" s="29" t="str">
        <f t="shared" si="5"/>
        <v>Closed</v>
      </c>
    </row>
    <row r="337" spans="1:9">
      <c r="A337" s="27" t="s">
        <v>25</v>
      </c>
      <c r="B337" s="27" t="s">
        <v>13</v>
      </c>
      <c r="C337" s="28">
        <v>39570</v>
      </c>
      <c r="D337" s="27">
        <v>8.9600000000000009</v>
      </c>
      <c r="E337" s="27">
        <v>9.02</v>
      </c>
      <c r="F337" s="27">
        <v>8.82</v>
      </c>
      <c r="G337" s="27">
        <v>8.93</v>
      </c>
      <c r="H337" s="27">
        <v>462700</v>
      </c>
      <c r="I337" s="29" t="str">
        <f t="shared" si="5"/>
        <v>Open</v>
      </c>
    </row>
    <row r="338" spans="1:9">
      <c r="A338" s="27" t="s">
        <v>25</v>
      </c>
      <c r="B338" s="27" t="s">
        <v>13</v>
      </c>
      <c r="C338" s="28">
        <v>39573</v>
      </c>
      <c r="D338" s="27">
        <v>8.91</v>
      </c>
      <c r="E338" s="27">
        <v>8.91</v>
      </c>
      <c r="F338" s="27">
        <v>8.7200000000000006</v>
      </c>
      <c r="G338" s="27">
        <v>8.75</v>
      </c>
      <c r="H338" s="27">
        <v>370600</v>
      </c>
      <c r="I338" s="29" t="str">
        <f t="shared" si="5"/>
        <v>Closed</v>
      </c>
    </row>
    <row r="339" spans="1:9">
      <c r="A339" s="27" t="s">
        <v>25</v>
      </c>
      <c r="B339" s="27" t="s">
        <v>13</v>
      </c>
      <c r="C339" s="28">
        <v>39574</v>
      </c>
      <c r="D339" s="27">
        <v>8.7100000000000009</v>
      </c>
      <c r="E339" s="27">
        <v>8.89</v>
      </c>
      <c r="F339" s="27">
        <v>8.58</v>
      </c>
      <c r="G339" s="27">
        <v>8.75</v>
      </c>
      <c r="H339" s="27">
        <v>487200</v>
      </c>
      <c r="I339" s="29" t="str">
        <f t="shared" si="5"/>
        <v>Open</v>
      </c>
    </row>
    <row r="340" spans="1:9">
      <c r="A340" s="27" t="s">
        <v>25</v>
      </c>
      <c r="B340" s="27" t="s">
        <v>13</v>
      </c>
      <c r="C340" s="28">
        <v>39575</v>
      </c>
      <c r="D340" s="27">
        <v>8.75</v>
      </c>
      <c r="E340" s="27">
        <v>8.8699999999999992</v>
      </c>
      <c r="F340" s="27">
        <v>8.6</v>
      </c>
      <c r="G340" s="27">
        <v>8.6300000000000008</v>
      </c>
      <c r="H340" s="27">
        <v>357500</v>
      </c>
      <c r="I340" s="29" t="str">
        <f t="shared" si="5"/>
        <v>Open</v>
      </c>
    </row>
    <row r="341" spans="1:9">
      <c r="A341" s="27" t="s">
        <v>25</v>
      </c>
      <c r="B341" s="27" t="s">
        <v>13</v>
      </c>
      <c r="C341" s="28">
        <v>39576</v>
      </c>
      <c r="D341" s="27">
        <v>8.65</v>
      </c>
      <c r="E341" s="27">
        <v>8.73</v>
      </c>
      <c r="F341" s="27">
        <v>8.5500000000000007</v>
      </c>
      <c r="G341" s="27">
        <v>8.6999999999999993</v>
      </c>
      <c r="H341" s="27">
        <v>330200</v>
      </c>
      <c r="I341" s="29" t="str">
        <f t="shared" si="5"/>
        <v>Open</v>
      </c>
    </row>
    <row r="342" spans="1:9">
      <c r="A342" s="27" t="s">
        <v>25</v>
      </c>
      <c r="B342" s="27" t="s">
        <v>13</v>
      </c>
      <c r="C342" s="28">
        <v>39577</v>
      </c>
      <c r="D342" s="27">
        <v>8.5399999999999991</v>
      </c>
      <c r="E342" s="27">
        <v>8.7200000000000006</v>
      </c>
      <c r="F342" s="27">
        <v>8.5399999999999991</v>
      </c>
      <c r="G342" s="27">
        <v>8.6300000000000008</v>
      </c>
      <c r="H342" s="27">
        <v>304300</v>
      </c>
      <c r="I342" s="29" t="str">
        <f t="shared" si="5"/>
        <v>Open</v>
      </c>
    </row>
    <row r="343" spans="1:9">
      <c r="A343" s="27" t="s">
        <v>25</v>
      </c>
      <c r="B343" s="27" t="s">
        <v>13</v>
      </c>
      <c r="C343" s="28">
        <v>39580</v>
      </c>
      <c r="D343" s="27">
        <v>8.68</v>
      </c>
      <c r="E343" s="27">
        <v>8.9</v>
      </c>
      <c r="F343" s="27">
        <v>8.59</v>
      </c>
      <c r="G343" s="27">
        <v>8.74</v>
      </c>
      <c r="H343" s="27">
        <v>511400</v>
      </c>
      <c r="I343" s="29" t="str">
        <f t="shared" si="5"/>
        <v>Open</v>
      </c>
    </row>
    <row r="344" spans="1:9">
      <c r="A344" s="27" t="s">
        <v>25</v>
      </c>
      <c r="B344" s="27" t="s">
        <v>13</v>
      </c>
      <c r="C344" s="28">
        <v>39581</v>
      </c>
      <c r="D344" s="27">
        <v>8.74</v>
      </c>
      <c r="E344" s="27">
        <v>8.8699999999999992</v>
      </c>
      <c r="F344" s="27">
        <v>8.4600000000000009</v>
      </c>
      <c r="G344" s="27">
        <v>8.48</v>
      </c>
      <c r="H344" s="27">
        <v>574200</v>
      </c>
      <c r="I344" s="29" t="str">
        <f t="shared" si="5"/>
        <v>Closed</v>
      </c>
    </row>
    <row r="345" spans="1:9">
      <c r="A345" s="27" t="s">
        <v>25</v>
      </c>
      <c r="B345" s="27" t="s">
        <v>13</v>
      </c>
      <c r="C345" s="28">
        <v>39582</v>
      </c>
      <c r="D345" s="27">
        <v>8.48</v>
      </c>
      <c r="E345" s="27">
        <v>8.73</v>
      </c>
      <c r="F345" s="27">
        <v>7.95</v>
      </c>
      <c r="G345" s="27">
        <v>8</v>
      </c>
      <c r="H345" s="27">
        <v>705200</v>
      </c>
      <c r="I345" s="29" t="str">
        <f t="shared" si="5"/>
        <v>Closed</v>
      </c>
    </row>
    <row r="346" spans="1:9">
      <c r="A346" s="27" t="s">
        <v>25</v>
      </c>
      <c r="B346" s="27" t="s">
        <v>13</v>
      </c>
      <c r="C346" s="28">
        <v>39583</v>
      </c>
      <c r="D346" s="27">
        <v>7.51</v>
      </c>
      <c r="E346" s="27">
        <v>8.09</v>
      </c>
      <c r="F346" s="27">
        <v>7.44</v>
      </c>
      <c r="G346" s="27">
        <v>7.91</v>
      </c>
      <c r="H346" s="27">
        <v>602000</v>
      </c>
      <c r="I346" s="29" t="str">
        <f t="shared" si="5"/>
        <v>Open</v>
      </c>
    </row>
    <row r="347" spans="1:9">
      <c r="A347" s="27" t="s">
        <v>25</v>
      </c>
      <c r="B347" s="27" t="s">
        <v>13</v>
      </c>
      <c r="C347" s="28">
        <v>39584</v>
      </c>
      <c r="D347" s="27">
        <v>7.95</v>
      </c>
      <c r="E347" s="27">
        <v>8.11</v>
      </c>
      <c r="F347" s="27">
        <v>7.25</v>
      </c>
      <c r="G347" s="27">
        <v>7.3</v>
      </c>
      <c r="H347" s="27">
        <v>554400</v>
      </c>
      <c r="I347" s="29" t="str">
        <f t="shared" si="5"/>
        <v>Closed</v>
      </c>
    </row>
    <row r="348" spans="1:9">
      <c r="A348" s="27" t="s">
        <v>25</v>
      </c>
      <c r="B348" s="27" t="s">
        <v>13</v>
      </c>
      <c r="C348" s="28">
        <v>39587</v>
      </c>
      <c r="D348" s="27">
        <v>7.28</v>
      </c>
      <c r="E348" s="27">
        <v>7.5</v>
      </c>
      <c r="F348" s="27">
        <v>7.15</v>
      </c>
      <c r="G348" s="27">
        <v>7.33</v>
      </c>
      <c r="H348" s="27">
        <v>411300</v>
      </c>
      <c r="I348" s="29" t="str">
        <f t="shared" si="5"/>
        <v>Open</v>
      </c>
    </row>
    <row r="349" spans="1:9">
      <c r="A349" s="27" t="s">
        <v>25</v>
      </c>
      <c r="B349" s="27" t="s">
        <v>13</v>
      </c>
      <c r="C349" s="28">
        <v>39588</v>
      </c>
      <c r="D349" s="27">
        <v>7.26</v>
      </c>
      <c r="E349" s="27">
        <v>7.36</v>
      </c>
      <c r="F349" s="27">
        <v>7.14</v>
      </c>
      <c r="G349" s="27">
        <v>7.22</v>
      </c>
      <c r="H349" s="27">
        <v>330600</v>
      </c>
      <c r="I349" s="29" t="str">
        <f t="shared" si="5"/>
        <v>Open</v>
      </c>
    </row>
    <row r="350" spans="1:9">
      <c r="A350" s="27" t="s">
        <v>25</v>
      </c>
      <c r="B350" s="27" t="s">
        <v>13</v>
      </c>
      <c r="C350" s="28">
        <v>39589</v>
      </c>
      <c r="D350" s="27">
        <v>7.22</v>
      </c>
      <c r="E350" s="27">
        <v>7.36</v>
      </c>
      <c r="F350" s="27">
        <v>7.09</v>
      </c>
      <c r="G350" s="27">
        <v>7.12</v>
      </c>
      <c r="H350" s="27">
        <v>287400</v>
      </c>
      <c r="I350" s="29" t="str">
        <f t="shared" si="5"/>
        <v>Open</v>
      </c>
    </row>
    <row r="351" spans="1:9">
      <c r="A351" s="27" t="s">
        <v>25</v>
      </c>
      <c r="B351" s="27" t="s">
        <v>13</v>
      </c>
      <c r="C351" s="28">
        <v>39590</v>
      </c>
      <c r="D351" s="27">
        <v>7.09</v>
      </c>
      <c r="E351" s="27">
        <v>7.12</v>
      </c>
      <c r="F351" s="27">
        <v>6.92</v>
      </c>
      <c r="G351" s="27">
        <v>6.99</v>
      </c>
      <c r="H351" s="27">
        <v>286000</v>
      </c>
      <c r="I351" s="29" t="str">
        <f t="shared" si="5"/>
        <v>Closed</v>
      </c>
    </row>
    <row r="352" spans="1:9">
      <c r="A352" s="27" t="s">
        <v>25</v>
      </c>
      <c r="B352" s="27" t="s">
        <v>13</v>
      </c>
      <c r="C352" s="28">
        <v>39591</v>
      </c>
      <c r="D352" s="27">
        <v>6.97</v>
      </c>
      <c r="E352" s="27">
        <v>7.08</v>
      </c>
      <c r="F352" s="27">
        <v>6.92</v>
      </c>
      <c r="G352" s="27">
        <v>6.99</v>
      </c>
      <c r="H352" s="27">
        <v>404000</v>
      </c>
      <c r="I352" s="29" t="str">
        <f t="shared" si="5"/>
        <v>Open</v>
      </c>
    </row>
    <row r="353" spans="1:9">
      <c r="A353" s="27" t="s">
        <v>25</v>
      </c>
      <c r="B353" s="27" t="s">
        <v>13</v>
      </c>
      <c r="C353" s="28">
        <v>39595</v>
      </c>
      <c r="D353" s="27">
        <v>7</v>
      </c>
      <c r="E353" s="27">
        <v>7.28</v>
      </c>
      <c r="F353" s="27">
        <v>7</v>
      </c>
      <c r="G353" s="27">
        <v>7.09</v>
      </c>
      <c r="H353" s="27">
        <v>296600</v>
      </c>
      <c r="I353" s="29" t="str">
        <f t="shared" si="5"/>
        <v>Open</v>
      </c>
    </row>
    <row r="354" spans="1:9">
      <c r="A354" s="27" t="s">
        <v>25</v>
      </c>
      <c r="B354" s="27" t="s">
        <v>13</v>
      </c>
      <c r="C354" s="28">
        <v>39596</v>
      </c>
      <c r="D354" s="27">
        <v>7.11</v>
      </c>
      <c r="E354" s="27">
        <v>7.19</v>
      </c>
      <c r="F354" s="27">
        <v>6.95</v>
      </c>
      <c r="G354" s="27">
        <v>7</v>
      </c>
      <c r="H354" s="27">
        <v>315000</v>
      </c>
      <c r="I354" s="29" t="str">
        <f t="shared" si="5"/>
        <v>Closed</v>
      </c>
    </row>
    <row r="355" spans="1:9">
      <c r="A355" s="27" t="s">
        <v>25</v>
      </c>
      <c r="B355" s="27" t="s">
        <v>13</v>
      </c>
      <c r="C355" s="28">
        <v>39597</v>
      </c>
      <c r="D355" s="27">
        <v>6.98</v>
      </c>
      <c r="E355" s="27">
        <v>7.1</v>
      </c>
      <c r="F355" s="27">
        <v>6.93</v>
      </c>
      <c r="G355" s="27">
        <v>7</v>
      </c>
      <c r="H355" s="27">
        <v>365700</v>
      </c>
      <c r="I355" s="29" t="str">
        <f t="shared" si="5"/>
        <v>Open</v>
      </c>
    </row>
    <row r="356" spans="1:9">
      <c r="A356" s="27" t="s">
        <v>25</v>
      </c>
      <c r="B356" s="27" t="s">
        <v>13</v>
      </c>
      <c r="C356" s="28">
        <v>39598</v>
      </c>
      <c r="D356" s="27">
        <v>6.99</v>
      </c>
      <c r="E356" s="27">
        <v>7.05</v>
      </c>
      <c r="F356" s="27">
        <v>6.88</v>
      </c>
      <c r="G356" s="27">
        <v>6.94</v>
      </c>
      <c r="H356" s="27">
        <v>582700</v>
      </c>
      <c r="I356" s="29" t="str">
        <f t="shared" si="5"/>
        <v>Open</v>
      </c>
    </row>
    <row r="357" spans="1:9">
      <c r="A357" s="27" t="s">
        <v>25</v>
      </c>
      <c r="B357" s="27" t="s">
        <v>13</v>
      </c>
      <c r="C357" s="28">
        <v>39601</v>
      </c>
      <c r="D357" s="27">
        <v>6.9</v>
      </c>
      <c r="E357" s="27">
        <v>7.02</v>
      </c>
      <c r="F357" s="27">
        <v>6.76</v>
      </c>
      <c r="G357" s="27">
        <v>6.79</v>
      </c>
      <c r="H357" s="27">
        <v>230100</v>
      </c>
      <c r="I357" s="29" t="str">
        <f t="shared" si="5"/>
        <v>Open</v>
      </c>
    </row>
    <row r="358" spans="1:9">
      <c r="A358" s="27" t="s">
        <v>25</v>
      </c>
      <c r="B358" s="27" t="s">
        <v>13</v>
      </c>
      <c r="C358" s="28">
        <v>39602</v>
      </c>
      <c r="D358" s="27">
        <v>6.87</v>
      </c>
      <c r="E358" s="27">
        <v>6.9</v>
      </c>
      <c r="F358" s="27">
        <v>6.72</v>
      </c>
      <c r="G358" s="27">
        <v>6.72</v>
      </c>
      <c r="H358" s="27">
        <v>356000</v>
      </c>
      <c r="I358" s="29" t="str">
        <f t="shared" si="5"/>
        <v>Open</v>
      </c>
    </row>
    <row r="359" spans="1:9">
      <c r="A359" s="27" t="s">
        <v>25</v>
      </c>
      <c r="B359" s="27" t="s">
        <v>13</v>
      </c>
      <c r="C359" s="28">
        <v>39603</v>
      </c>
      <c r="D359" s="27">
        <v>6.63</v>
      </c>
      <c r="E359" s="27">
        <v>6.78</v>
      </c>
      <c r="F359" s="27">
        <v>6.54</v>
      </c>
      <c r="G359" s="27">
        <v>6.6</v>
      </c>
      <c r="H359" s="27">
        <v>526400</v>
      </c>
      <c r="I359" s="29" t="str">
        <f t="shared" si="5"/>
        <v>Open</v>
      </c>
    </row>
    <row r="360" spans="1:9">
      <c r="A360" s="27" t="s">
        <v>25</v>
      </c>
      <c r="B360" s="27" t="s">
        <v>13</v>
      </c>
      <c r="C360" s="28">
        <v>39604</v>
      </c>
      <c r="D360" s="27">
        <v>6.6</v>
      </c>
      <c r="E360" s="27">
        <v>6.67</v>
      </c>
      <c r="F360" s="27">
        <v>6.31</v>
      </c>
      <c r="G360" s="27">
        <v>6.51</v>
      </c>
      <c r="H360" s="27">
        <v>461800</v>
      </c>
      <c r="I360" s="29" t="str">
        <f t="shared" si="5"/>
        <v>Closed</v>
      </c>
    </row>
    <row r="361" spans="1:9">
      <c r="A361" s="27" t="s">
        <v>25</v>
      </c>
      <c r="B361" s="27" t="s">
        <v>13</v>
      </c>
      <c r="C361" s="28">
        <v>39605</v>
      </c>
      <c r="D361" s="27">
        <v>6.48</v>
      </c>
      <c r="E361" s="27">
        <v>6.49</v>
      </c>
      <c r="F361" s="27">
        <v>6.06</v>
      </c>
      <c r="G361" s="27">
        <v>6.06</v>
      </c>
      <c r="H361" s="27">
        <v>375900</v>
      </c>
      <c r="I361" s="29" t="str">
        <f t="shared" si="5"/>
        <v>Closed</v>
      </c>
    </row>
    <row r="362" spans="1:9">
      <c r="A362" s="27" t="s">
        <v>25</v>
      </c>
      <c r="B362" s="27" t="s">
        <v>13</v>
      </c>
      <c r="C362" s="28">
        <v>39608</v>
      </c>
      <c r="D362" s="27">
        <v>6.13</v>
      </c>
      <c r="E362" s="27">
        <v>6.14</v>
      </c>
      <c r="F362" s="27">
        <v>5.7</v>
      </c>
      <c r="G362" s="27">
        <v>5.79</v>
      </c>
      <c r="H362" s="27">
        <v>452700</v>
      </c>
      <c r="I362" s="29" t="str">
        <f t="shared" si="5"/>
        <v>Closed</v>
      </c>
    </row>
    <row r="363" spans="1:9">
      <c r="A363" s="27" t="s">
        <v>25</v>
      </c>
      <c r="B363" s="27" t="s">
        <v>13</v>
      </c>
      <c r="C363" s="28">
        <v>39609</v>
      </c>
      <c r="D363" s="27">
        <v>5.75</v>
      </c>
      <c r="E363" s="27">
        <v>5.85</v>
      </c>
      <c r="F363" s="27">
        <v>5.09</v>
      </c>
      <c r="G363" s="27">
        <v>5.57</v>
      </c>
      <c r="H363" s="27">
        <v>727700</v>
      </c>
      <c r="I363" s="29" t="str">
        <f t="shared" si="5"/>
        <v>Closed</v>
      </c>
    </row>
    <row r="364" spans="1:9">
      <c r="A364" s="27" t="s">
        <v>25</v>
      </c>
      <c r="B364" s="27" t="s">
        <v>13</v>
      </c>
      <c r="C364" s="28">
        <v>39610</v>
      </c>
      <c r="D364" s="27">
        <v>5.57</v>
      </c>
      <c r="E364" s="27">
        <v>5.61</v>
      </c>
      <c r="F364" s="27">
        <v>5.41</v>
      </c>
      <c r="G364" s="27">
        <v>5.42</v>
      </c>
      <c r="H364" s="27">
        <v>475400</v>
      </c>
      <c r="I364" s="29" t="str">
        <f t="shared" si="5"/>
        <v>Closed</v>
      </c>
    </row>
    <row r="365" spans="1:9">
      <c r="A365" s="27" t="s">
        <v>25</v>
      </c>
      <c r="B365" s="27" t="s">
        <v>13</v>
      </c>
      <c r="C365" s="28">
        <v>39611</v>
      </c>
      <c r="D365" s="27">
        <v>5.49</v>
      </c>
      <c r="E365" s="27">
        <v>5.73</v>
      </c>
      <c r="F365" s="27">
        <v>5.4</v>
      </c>
      <c r="G365" s="27">
        <v>5.49</v>
      </c>
      <c r="H365" s="27">
        <v>525800</v>
      </c>
      <c r="I365" s="29" t="str">
        <f t="shared" si="5"/>
        <v>Open</v>
      </c>
    </row>
    <row r="366" spans="1:9">
      <c r="A366" s="27" t="s">
        <v>25</v>
      </c>
      <c r="B366" s="27" t="s">
        <v>13</v>
      </c>
      <c r="C366" s="28">
        <v>39612</v>
      </c>
      <c r="D366" s="27">
        <v>5.54</v>
      </c>
      <c r="E366" s="27">
        <v>5.64</v>
      </c>
      <c r="F366" s="27">
        <v>5.4</v>
      </c>
      <c r="G366" s="27">
        <v>5.63</v>
      </c>
      <c r="H366" s="27">
        <v>476700</v>
      </c>
      <c r="I366" s="29" t="str">
        <f t="shared" si="5"/>
        <v>Open</v>
      </c>
    </row>
    <row r="367" spans="1:9">
      <c r="A367" s="27" t="s">
        <v>25</v>
      </c>
      <c r="B367" s="27" t="s">
        <v>13</v>
      </c>
      <c r="C367" s="28">
        <v>39615</v>
      </c>
      <c r="D367" s="27">
        <v>5.55</v>
      </c>
      <c r="E367" s="27">
        <v>5.7</v>
      </c>
      <c r="F367" s="27">
        <v>5.5</v>
      </c>
      <c r="G367" s="27">
        <v>5.69</v>
      </c>
      <c r="H367" s="27">
        <v>417200</v>
      </c>
      <c r="I367" s="29" t="str">
        <f t="shared" si="5"/>
        <v>Open</v>
      </c>
    </row>
    <row r="368" spans="1:9">
      <c r="A368" s="27" t="s">
        <v>25</v>
      </c>
      <c r="B368" s="27" t="s">
        <v>13</v>
      </c>
      <c r="C368" s="28">
        <v>39616</v>
      </c>
      <c r="D368" s="27">
        <v>5.65</v>
      </c>
      <c r="E368" s="27">
        <v>5.74</v>
      </c>
      <c r="F368" s="27">
        <v>5.46</v>
      </c>
      <c r="G368" s="27">
        <v>5.5</v>
      </c>
      <c r="H368" s="27">
        <v>639900</v>
      </c>
      <c r="I368" s="29" t="str">
        <f t="shared" si="5"/>
        <v>Closed</v>
      </c>
    </row>
    <row r="369" spans="1:9">
      <c r="A369" s="27" t="s">
        <v>25</v>
      </c>
      <c r="B369" s="27" t="s">
        <v>13</v>
      </c>
      <c r="C369" s="28">
        <v>39617</v>
      </c>
      <c r="D369" s="27">
        <v>5.48</v>
      </c>
      <c r="E369" s="27">
        <v>5.55</v>
      </c>
      <c r="F369" s="27">
        <v>5.42</v>
      </c>
      <c r="G369" s="27">
        <v>5.49</v>
      </c>
      <c r="H369" s="27">
        <v>355800</v>
      </c>
      <c r="I369" s="29" t="str">
        <f t="shared" si="5"/>
        <v>Open</v>
      </c>
    </row>
    <row r="370" spans="1:9">
      <c r="A370" s="27" t="s">
        <v>25</v>
      </c>
      <c r="B370" s="27" t="s">
        <v>13</v>
      </c>
      <c r="C370" s="28">
        <v>39618</v>
      </c>
      <c r="D370" s="27">
        <v>5.49</v>
      </c>
      <c r="E370" s="27">
        <v>5.55</v>
      </c>
      <c r="F370" s="27">
        <v>5.35</v>
      </c>
      <c r="G370" s="27">
        <v>5.55</v>
      </c>
      <c r="H370" s="27">
        <v>328200</v>
      </c>
      <c r="I370" s="29" t="str">
        <f t="shared" si="5"/>
        <v>Open</v>
      </c>
    </row>
    <row r="371" spans="1:9">
      <c r="A371" s="27" t="s">
        <v>25</v>
      </c>
      <c r="B371" s="27" t="s">
        <v>13</v>
      </c>
      <c r="C371" s="28">
        <v>39619</v>
      </c>
      <c r="D371" s="27">
        <v>5.52</v>
      </c>
      <c r="E371" s="27">
        <v>5.53</v>
      </c>
      <c r="F371" s="27">
        <v>5.33</v>
      </c>
      <c r="G371" s="27">
        <v>5.42</v>
      </c>
      <c r="H371" s="27">
        <v>574900</v>
      </c>
      <c r="I371" s="29" t="str">
        <f t="shared" si="5"/>
        <v>Closed</v>
      </c>
    </row>
    <row r="372" spans="1:9">
      <c r="A372" s="27" t="s">
        <v>25</v>
      </c>
      <c r="B372" s="27" t="s">
        <v>13</v>
      </c>
      <c r="C372" s="28">
        <v>39622</v>
      </c>
      <c r="D372" s="27">
        <v>5.43</v>
      </c>
      <c r="E372" s="27">
        <v>5.48</v>
      </c>
      <c r="F372" s="27">
        <v>5.1100000000000003</v>
      </c>
      <c r="G372" s="27">
        <v>5.32</v>
      </c>
      <c r="H372" s="27">
        <v>432900</v>
      </c>
      <c r="I372" s="29" t="str">
        <f t="shared" si="5"/>
        <v>Closed</v>
      </c>
    </row>
    <row r="373" spans="1:9">
      <c r="A373" s="27" t="s">
        <v>25</v>
      </c>
      <c r="B373" s="27" t="s">
        <v>13</v>
      </c>
      <c r="C373" s="28">
        <v>39623</v>
      </c>
      <c r="D373" s="27">
        <v>5.25</v>
      </c>
      <c r="E373" s="27">
        <v>5.31</v>
      </c>
      <c r="F373" s="27">
        <v>5.04</v>
      </c>
      <c r="G373" s="27">
        <v>5.0999999999999996</v>
      </c>
      <c r="H373" s="27">
        <v>563700</v>
      </c>
      <c r="I373" s="29" t="str">
        <f t="shared" si="5"/>
        <v>Closed</v>
      </c>
    </row>
    <row r="374" spans="1:9">
      <c r="A374" s="27" t="s">
        <v>25</v>
      </c>
      <c r="B374" s="27" t="s">
        <v>13</v>
      </c>
      <c r="C374" s="28">
        <v>39624</v>
      </c>
      <c r="D374" s="27">
        <v>5.0999999999999996</v>
      </c>
      <c r="E374" s="27">
        <v>5.22</v>
      </c>
      <c r="F374" s="27">
        <v>5.0599999999999996</v>
      </c>
      <c r="G374" s="27">
        <v>5.1100000000000003</v>
      </c>
      <c r="H374" s="27">
        <v>433100</v>
      </c>
      <c r="I374" s="29" t="str">
        <f t="shared" si="5"/>
        <v>Open</v>
      </c>
    </row>
    <row r="375" spans="1:9">
      <c r="A375" s="27" t="s">
        <v>25</v>
      </c>
      <c r="B375" s="27" t="s">
        <v>13</v>
      </c>
      <c r="C375" s="28">
        <v>39625</v>
      </c>
      <c r="D375" s="27">
        <v>5.05</v>
      </c>
      <c r="E375" s="27">
        <v>5.15</v>
      </c>
      <c r="F375" s="27">
        <v>4.91</v>
      </c>
      <c r="G375" s="27">
        <v>5.0999999999999996</v>
      </c>
      <c r="H375" s="27">
        <v>416100</v>
      </c>
      <c r="I375" s="29" t="str">
        <f t="shared" si="5"/>
        <v>Open</v>
      </c>
    </row>
    <row r="376" spans="1:9">
      <c r="A376" s="27" t="s">
        <v>25</v>
      </c>
      <c r="B376" s="27" t="s">
        <v>13</v>
      </c>
      <c r="C376" s="28">
        <v>39626</v>
      </c>
      <c r="D376" s="27">
        <v>5.0999999999999996</v>
      </c>
      <c r="E376" s="27">
        <v>5.24</v>
      </c>
      <c r="F376" s="27">
        <v>5.01</v>
      </c>
      <c r="G376" s="27">
        <v>5.18</v>
      </c>
      <c r="H376" s="27">
        <v>1352400</v>
      </c>
      <c r="I376" s="29" t="str">
        <f t="shared" si="5"/>
        <v>Open</v>
      </c>
    </row>
    <row r="377" spans="1:9">
      <c r="A377" s="27" t="s">
        <v>25</v>
      </c>
      <c r="B377" s="27" t="s">
        <v>13</v>
      </c>
      <c r="C377" s="28">
        <v>39629</v>
      </c>
      <c r="D377" s="27">
        <v>5.19</v>
      </c>
      <c r="E377" s="27">
        <v>5.25</v>
      </c>
      <c r="F377" s="27">
        <v>5.0199999999999996</v>
      </c>
      <c r="G377" s="27">
        <v>5.08</v>
      </c>
      <c r="H377" s="27">
        <v>508900</v>
      </c>
      <c r="I377" s="29" t="str">
        <f t="shared" si="5"/>
        <v>Closed</v>
      </c>
    </row>
    <row r="378" spans="1:9">
      <c r="A378" s="27" t="s">
        <v>25</v>
      </c>
      <c r="B378" s="27" t="s">
        <v>13</v>
      </c>
      <c r="C378" s="28">
        <v>39630</v>
      </c>
      <c r="D378" s="27">
        <v>5.0199999999999996</v>
      </c>
      <c r="E378" s="27">
        <v>5.24</v>
      </c>
      <c r="F378" s="27">
        <v>5.01</v>
      </c>
      <c r="G378" s="27">
        <v>5.2</v>
      </c>
      <c r="H378" s="27">
        <v>493200</v>
      </c>
      <c r="I378" s="29" t="str">
        <f t="shared" si="5"/>
        <v>Open</v>
      </c>
    </row>
    <row r="379" spans="1:9">
      <c r="A379" s="27" t="s">
        <v>25</v>
      </c>
      <c r="B379" s="27" t="s">
        <v>13</v>
      </c>
      <c r="C379" s="28">
        <v>39631</v>
      </c>
      <c r="D379" s="27">
        <v>5.2</v>
      </c>
      <c r="E379" s="27">
        <v>5.33</v>
      </c>
      <c r="F379" s="27">
        <v>5.0999999999999996</v>
      </c>
      <c r="G379" s="27">
        <v>5.13</v>
      </c>
      <c r="H379" s="27">
        <v>461200</v>
      </c>
      <c r="I379" s="29" t="str">
        <f t="shared" si="5"/>
        <v>Open</v>
      </c>
    </row>
    <row r="380" spans="1:9">
      <c r="A380" s="27" t="s">
        <v>25</v>
      </c>
      <c r="B380" s="27" t="s">
        <v>13</v>
      </c>
      <c r="C380" s="28">
        <v>39632</v>
      </c>
      <c r="D380" s="27">
        <v>5.16</v>
      </c>
      <c r="E380" s="27">
        <v>5.48</v>
      </c>
      <c r="F380" s="27">
        <v>5.15</v>
      </c>
      <c r="G380" s="27">
        <v>5.4</v>
      </c>
      <c r="H380" s="27">
        <v>368100</v>
      </c>
      <c r="I380" s="29" t="str">
        <f t="shared" si="5"/>
        <v>Open</v>
      </c>
    </row>
    <row r="381" spans="1:9">
      <c r="A381" s="27" t="s">
        <v>25</v>
      </c>
      <c r="B381" s="27" t="s">
        <v>13</v>
      </c>
      <c r="C381" s="28">
        <v>39636</v>
      </c>
      <c r="D381" s="27">
        <v>5.46</v>
      </c>
      <c r="E381" s="27">
        <v>5.72</v>
      </c>
      <c r="F381" s="27">
        <v>5.33</v>
      </c>
      <c r="G381" s="27">
        <v>5.38</v>
      </c>
      <c r="H381" s="27">
        <v>868900</v>
      </c>
      <c r="I381" s="29" t="str">
        <f t="shared" si="5"/>
        <v>Open</v>
      </c>
    </row>
    <row r="382" spans="1:9">
      <c r="A382" s="27" t="s">
        <v>25</v>
      </c>
      <c r="B382" s="27" t="s">
        <v>13</v>
      </c>
      <c r="C382" s="28">
        <v>39637</v>
      </c>
      <c r="D382" s="27">
        <v>5.4</v>
      </c>
      <c r="E382" s="27">
        <v>5.81</v>
      </c>
      <c r="F382" s="27">
        <v>5.37</v>
      </c>
      <c r="G382" s="27">
        <v>5.75</v>
      </c>
      <c r="H382" s="27">
        <v>685500</v>
      </c>
      <c r="I382" s="29" t="str">
        <f t="shared" si="5"/>
        <v>Open</v>
      </c>
    </row>
    <row r="383" spans="1:9">
      <c r="A383" s="27" t="s">
        <v>25</v>
      </c>
      <c r="B383" s="27" t="s">
        <v>13</v>
      </c>
      <c r="C383" s="28">
        <v>39638</v>
      </c>
      <c r="D383" s="27">
        <v>5.76</v>
      </c>
      <c r="E383" s="27">
        <v>5.85</v>
      </c>
      <c r="F383" s="27">
        <v>5.5</v>
      </c>
      <c r="G383" s="27">
        <v>5.51</v>
      </c>
      <c r="H383" s="27">
        <v>434100</v>
      </c>
      <c r="I383" s="29" t="str">
        <f t="shared" si="5"/>
        <v>Closed</v>
      </c>
    </row>
    <row r="384" spans="1:9">
      <c r="A384" s="27" t="s">
        <v>25</v>
      </c>
      <c r="B384" s="27" t="s">
        <v>13</v>
      </c>
      <c r="C384" s="28">
        <v>39639</v>
      </c>
      <c r="D384" s="27">
        <v>5.55</v>
      </c>
      <c r="E384" s="27">
        <v>5.55</v>
      </c>
      <c r="F384" s="27">
        <v>5.24</v>
      </c>
      <c r="G384" s="27">
        <v>5.43</v>
      </c>
      <c r="H384" s="27">
        <v>607600</v>
      </c>
      <c r="I384" s="29" t="str">
        <f t="shared" si="5"/>
        <v>Closed</v>
      </c>
    </row>
    <row r="385" spans="1:9">
      <c r="A385" s="27" t="s">
        <v>25</v>
      </c>
      <c r="B385" s="27" t="s">
        <v>13</v>
      </c>
      <c r="C385" s="28">
        <v>39640</v>
      </c>
      <c r="D385" s="27">
        <v>5.3</v>
      </c>
      <c r="E385" s="27">
        <v>5.44</v>
      </c>
      <c r="F385" s="27">
        <v>5.07</v>
      </c>
      <c r="G385" s="27">
        <v>5.33</v>
      </c>
      <c r="H385" s="27">
        <v>599700</v>
      </c>
      <c r="I385" s="29" t="str">
        <f t="shared" si="5"/>
        <v>Closed</v>
      </c>
    </row>
    <row r="386" spans="1:9">
      <c r="A386" s="27" t="s">
        <v>25</v>
      </c>
      <c r="B386" s="27" t="s">
        <v>13</v>
      </c>
      <c r="C386" s="28">
        <v>39643</v>
      </c>
      <c r="D386" s="27">
        <v>5.43</v>
      </c>
      <c r="E386" s="27">
        <v>5.43</v>
      </c>
      <c r="F386" s="27">
        <v>5.16</v>
      </c>
      <c r="G386" s="27">
        <v>5.25</v>
      </c>
      <c r="H386" s="27">
        <v>485800</v>
      </c>
      <c r="I386" s="29" t="str">
        <f t="shared" ref="I386:I449" si="6">IF(F386&lt;D386-0.15,"Closed","Open")</f>
        <v>Closed</v>
      </c>
    </row>
    <row r="387" spans="1:9">
      <c r="A387" s="27" t="s">
        <v>25</v>
      </c>
      <c r="B387" s="27" t="s">
        <v>13</v>
      </c>
      <c r="C387" s="28">
        <v>39644</v>
      </c>
      <c r="D387" s="27">
        <v>5.15</v>
      </c>
      <c r="E387" s="27">
        <v>5.55</v>
      </c>
      <c r="F387" s="27">
        <v>4.8600000000000003</v>
      </c>
      <c r="G387" s="27">
        <v>5.22</v>
      </c>
      <c r="H387" s="27">
        <v>582600</v>
      </c>
      <c r="I387" s="29" t="str">
        <f t="shared" si="6"/>
        <v>Closed</v>
      </c>
    </row>
    <row r="388" spans="1:9">
      <c r="A388" s="27" t="s">
        <v>25</v>
      </c>
      <c r="B388" s="27" t="s">
        <v>13</v>
      </c>
      <c r="C388" s="28">
        <v>39645</v>
      </c>
      <c r="D388" s="27">
        <v>5.25</v>
      </c>
      <c r="E388" s="27">
        <v>5.74</v>
      </c>
      <c r="F388" s="27">
        <v>5.23</v>
      </c>
      <c r="G388" s="27">
        <v>5.7</v>
      </c>
      <c r="H388" s="27">
        <v>448000</v>
      </c>
      <c r="I388" s="29" t="str">
        <f t="shared" si="6"/>
        <v>Open</v>
      </c>
    </row>
    <row r="389" spans="1:9">
      <c r="A389" s="27" t="s">
        <v>25</v>
      </c>
      <c r="B389" s="27" t="s">
        <v>13</v>
      </c>
      <c r="C389" s="28">
        <v>39646</v>
      </c>
      <c r="D389" s="27">
        <v>5.68</v>
      </c>
      <c r="E389" s="27">
        <v>5.77</v>
      </c>
      <c r="F389" s="27">
        <v>5.5</v>
      </c>
      <c r="G389" s="27">
        <v>5.67</v>
      </c>
      <c r="H389" s="27">
        <v>603200</v>
      </c>
      <c r="I389" s="29" t="str">
        <f t="shared" si="6"/>
        <v>Closed</v>
      </c>
    </row>
    <row r="390" spans="1:9">
      <c r="A390" s="27" t="s">
        <v>25</v>
      </c>
      <c r="B390" s="27" t="s">
        <v>13</v>
      </c>
      <c r="C390" s="28">
        <v>39647</v>
      </c>
      <c r="D390" s="27">
        <v>5.68</v>
      </c>
      <c r="E390" s="27">
        <v>5.7</v>
      </c>
      <c r="F390" s="27">
        <v>5.44</v>
      </c>
      <c r="G390" s="27">
        <v>5.59</v>
      </c>
      <c r="H390" s="27">
        <v>517000</v>
      </c>
      <c r="I390" s="29" t="str">
        <f t="shared" si="6"/>
        <v>Closed</v>
      </c>
    </row>
    <row r="391" spans="1:9">
      <c r="A391" s="27" t="s">
        <v>25</v>
      </c>
      <c r="B391" s="27" t="s">
        <v>13</v>
      </c>
      <c r="C391" s="28">
        <v>39650</v>
      </c>
      <c r="D391" s="27">
        <v>5.6</v>
      </c>
      <c r="E391" s="27">
        <v>5.6</v>
      </c>
      <c r="F391" s="27">
        <v>5.2</v>
      </c>
      <c r="G391" s="27">
        <v>5.41</v>
      </c>
      <c r="H391" s="27">
        <v>637900</v>
      </c>
      <c r="I391" s="29" t="str">
        <f t="shared" si="6"/>
        <v>Closed</v>
      </c>
    </row>
    <row r="392" spans="1:9">
      <c r="A392" s="27" t="s">
        <v>25</v>
      </c>
      <c r="B392" s="27" t="s">
        <v>13</v>
      </c>
      <c r="C392" s="28">
        <v>39651</v>
      </c>
      <c r="D392" s="27">
        <v>5.39</v>
      </c>
      <c r="E392" s="27">
        <v>5.68</v>
      </c>
      <c r="F392" s="27">
        <v>5.29</v>
      </c>
      <c r="G392" s="27">
        <v>5.64</v>
      </c>
      <c r="H392" s="27">
        <v>599700</v>
      </c>
      <c r="I392" s="29" t="str">
        <f t="shared" si="6"/>
        <v>Open</v>
      </c>
    </row>
    <row r="393" spans="1:9">
      <c r="A393" s="27" t="s">
        <v>25</v>
      </c>
      <c r="B393" s="27" t="s">
        <v>13</v>
      </c>
      <c r="C393" s="28">
        <v>39652</v>
      </c>
      <c r="D393" s="27">
        <v>5.53</v>
      </c>
      <c r="E393" s="27">
        <v>5.66</v>
      </c>
      <c r="F393" s="27">
        <v>5.51</v>
      </c>
      <c r="G393" s="27">
        <v>5.63</v>
      </c>
      <c r="H393" s="27">
        <v>502400</v>
      </c>
      <c r="I393" s="29" t="str">
        <f t="shared" si="6"/>
        <v>Open</v>
      </c>
    </row>
    <row r="394" spans="1:9">
      <c r="A394" s="27" t="s">
        <v>25</v>
      </c>
      <c r="B394" s="27" t="s">
        <v>13</v>
      </c>
      <c r="C394" s="28">
        <v>39653</v>
      </c>
      <c r="D394" s="27">
        <v>5.24</v>
      </c>
      <c r="E394" s="27">
        <v>5.35</v>
      </c>
      <c r="F394" s="27">
        <v>4.5999999999999996</v>
      </c>
      <c r="G394" s="27">
        <v>5.25</v>
      </c>
      <c r="H394" s="27">
        <v>705500</v>
      </c>
      <c r="I394" s="29" t="str">
        <f t="shared" si="6"/>
        <v>Closed</v>
      </c>
    </row>
    <row r="395" spans="1:9">
      <c r="A395" s="27" t="s">
        <v>25</v>
      </c>
      <c r="B395" s="27" t="s">
        <v>13</v>
      </c>
      <c r="C395" s="28">
        <v>39654</v>
      </c>
      <c r="D395" s="27">
        <v>5.23</v>
      </c>
      <c r="E395" s="27">
        <v>5.63</v>
      </c>
      <c r="F395" s="27">
        <v>5.23</v>
      </c>
      <c r="G395" s="27">
        <v>5.28</v>
      </c>
      <c r="H395" s="27">
        <v>589000</v>
      </c>
      <c r="I395" s="29" t="str">
        <f t="shared" si="6"/>
        <v>Open</v>
      </c>
    </row>
    <row r="396" spans="1:9">
      <c r="A396" s="27" t="s">
        <v>25</v>
      </c>
      <c r="B396" s="27" t="s">
        <v>13</v>
      </c>
      <c r="C396" s="28">
        <v>39657</v>
      </c>
      <c r="D396" s="27">
        <v>5.4</v>
      </c>
      <c r="E396" s="27">
        <v>5.4</v>
      </c>
      <c r="F396" s="27">
        <v>5.03</v>
      </c>
      <c r="G396" s="27">
        <v>5.04</v>
      </c>
      <c r="H396" s="27">
        <v>319400</v>
      </c>
      <c r="I396" s="29" t="str">
        <f t="shared" si="6"/>
        <v>Closed</v>
      </c>
    </row>
    <row r="397" spans="1:9">
      <c r="A397" s="27" t="s">
        <v>25</v>
      </c>
      <c r="B397" s="27" t="s">
        <v>13</v>
      </c>
      <c r="C397" s="28">
        <v>39658</v>
      </c>
      <c r="D397" s="27">
        <v>5.07</v>
      </c>
      <c r="E397" s="27">
        <v>5.36</v>
      </c>
      <c r="F397" s="27">
        <v>5.07</v>
      </c>
      <c r="G397" s="27">
        <v>5.36</v>
      </c>
      <c r="H397" s="27">
        <v>442700</v>
      </c>
      <c r="I397" s="29" t="str">
        <f t="shared" si="6"/>
        <v>Open</v>
      </c>
    </row>
    <row r="398" spans="1:9">
      <c r="A398" s="27" t="s">
        <v>25</v>
      </c>
      <c r="B398" s="27" t="s">
        <v>13</v>
      </c>
      <c r="C398" s="28">
        <v>39659</v>
      </c>
      <c r="D398" s="27">
        <v>5.39</v>
      </c>
      <c r="E398" s="27">
        <v>5.6</v>
      </c>
      <c r="F398" s="27">
        <v>5.33</v>
      </c>
      <c r="G398" s="27">
        <v>5.41</v>
      </c>
      <c r="H398" s="27">
        <v>477000</v>
      </c>
      <c r="I398" s="29" t="str">
        <f t="shared" si="6"/>
        <v>Open</v>
      </c>
    </row>
    <row r="399" spans="1:9">
      <c r="A399" s="27" t="s">
        <v>25</v>
      </c>
      <c r="B399" s="27" t="s">
        <v>13</v>
      </c>
      <c r="C399" s="28">
        <v>39660</v>
      </c>
      <c r="D399" s="27">
        <v>5.32</v>
      </c>
      <c r="E399" s="27">
        <v>5.6</v>
      </c>
      <c r="F399" s="27">
        <v>5.32</v>
      </c>
      <c r="G399" s="27">
        <v>5.47</v>
      </c>
      <c r="H399" s="27">
        <v>637600</v>
      </c>
      <c r="I399" s="29" t="str">
        <f t="shared" si="6"/>
        <v>Open</v>
      </c>
    </row>
    <row r="400" spans="1:9">
      <c r="A400" s="27" t="s">
        <v>25</v>
      </c>
      <c r="B400" s="27" t="s">
        <v>13</v>
      </c>
      <c r="C400" s="28">
        <v>39661</v>
      </c>
      <c r="D400" s="27">
        <v>5.52</v>
      </c>
      <c r="E400" s="27">
        <v>5.75</v>
      </c>
      <c r="F400" s="27">
        <v>5.44</v>
      </c>
      <c r="G400" s="27">
        <v>5.72</v>
      </c>
      <c r="H400" s="27">
        <v>730400</v>
      </c>
      <c r="I400" s="29" t="str">
        <f t="shared" si="6"/>
        <v>Open</v>
      </c>
    </row>
    <row r="401" spans="1:9">
      <c r="A401" s="27" t="s">
        <v>25</v>
      </c>
      <c r="B401" s="27" t="s">
        <v>13</v>
      </c>
      <c r="C401" s="28">
        <v>39664</v>
      </c>
      <c r="D401" s="27">
        <v>5.73</v>
      </c>
      <c r="E401" s="27">
        <v>5.76</v>
      </c>
      <c r="F401" s="27">
        <v>5.27</v>
      </c>
      <c r="G401" s="27">
        <v>5.52</v>
      </c>
      <c r="H401" s="27">
        <v>616800</v>
      </c>
      <c r="I401" s="29" t="str">
        <f t="shared" si="6"/>
        <v>Closed</v>
      </c>
    </row>
    <row r="402" spans="1:9">
      <c r="A402" s="27" t="s">
        <v>25</v>
      </c>
      <c r="B402" s="27" t="s">
        <v>13</v>
      </c>
      <c r="C402" s="28">
        <v>39665</v>
      </c>
      <c r="D402" s="27">
        <v>5.64</v>
      </c>
      <c r="E402" s="27">
        <v>6</v>
      </c>
      <c r="F402" s="27">
        <v>5.49</v>
      </c>
      <c r="G402" s="27">
        <v>5.96</v>
      </c>
      <c r="H402" s="27">
        <v>663200</v>
      </c>
      <c r="I402" s="29" t="str">
        <f t="shared" si="6"/>
        <v>Open</v>
      </c>
    </row>
    <row r="403" spans="1:9">
      <c r="A403" s="27" t="s">
        <v>25</v>
      </c>
      <c r="B403" s="27" t="s">
        <v>13</v>
      </c>
      <c r="C403" s="28">
        <v>39666</v>
      </c>
      <c r="D403" s="27">
        <v>6.02</v>
      </c>
      <c r="E403" s="27">
        <v>6.1</v>
      </c>
      <c r="F403" s="27">
        <v>5.77</v>
      </c>
      <c r="G403" s="27">
        <v>5.8</v>
      </c>
      <c r="H403" s="27">
        <v>783400</v>
      </c>
      <c r="I403" s="29" t="str">
        <f t="shared" si="6"/>
        <v>Closed</v>
      </c>
    </row>
    <row r="404" spans="1:9">
      <c r="A404" s="27" t="s">
        <v>25</v>
      </c>
      <c r="B404" s="27" t="s">
        <v>13</v>
      </c>
      <c r="C404" s="28">
        <v>39667</v>
      </c>
      <c r="D404" s="27">
        <v>5.73</v>
      </c>
      <c r="E404" s="27">
        <v>5.96</v>
      </c>
      <c r="F404" s="27">
        <v>5.58</v>
      </c>
      <c r="G404" s="27">
        <v>5.59</v>
      </c>
      <c r="H404" s="27">
        <v>977300</v>
      </c>
      <c r="I404" s="29" t="str">
        <f t="shared" si="6"/>
        <v>Open</v>
      </c>
    </row>
    <row r="405" spans="1:9">
      <c r="A405" s="27" t="s">
        <v>25</v>
      </c>
      <c r="B405" s="27" t="s">
        <v>13</v>
      </c>
      <c r="C405" s="28">
        <v>39668</v>
      </c>
      <c r="D405" s="27">
        <v>5.67</v>
      </c>
      <c r="E405" s="27">
        <v>5.82</v>
      </c>
      <c r="F405" s="27">
        <v>5.61</v>
      </c>
      <c r="G405" s="27">
        <v>5.77</v>
      </c>
      <c r="H405" s="27">
        <v>608700</v>
      </c>
      <c r="I405" s="29" t="str">
        <f t="shared" si="6"/>
        <v>Open</v>
      </c>
    </row>
    <row r="406" spans="1:9">
      <c r="A406" s="27" t="s">
        <v>25</v>
      </c>
      <c r="B406" s="27" t="s">
        <v>13</v>
      </c>
      <c r="C406" s="28">
        <v>39671</v>
      </c>
      <c r="D406" s="27">
        <v>5.8</v>
      </c>
      <c r="E406" s="27">
        <v>6.2</v>
      </c>
      <c r="F406" s="27">
        <v>5.71</v>
      </c>
      <c r="G406" s="27">
        <v>5.77</v>
      </c>
      <c r="H406" s="27">
        <v>1051800</v>
      </c>
      <c r="I406" s="29" t="str">
        <f t="shared" si="6"/>
        <v>Open</v>
      </c>
    </row>
    <row r="407" spans="1:9">
      <c r="A407" s="27" t="s">
        <v>25</v>
      </c>
      <c r="B407" s="27" t="s">
        <v>13</v>
      </c>
      <c r="C407" s="28">
        <v>39672</v>
      </c>
      <c r="D407" s="27">
        <v>5.74</v>
      </c>
      <c r="E407" s="27">
        <v>5.87</v>
      </c>
      <c r="F407" s="27">
        <v>5.4</v>
      </c>
      <c r="G407" s="27">
        <v>5.44</v>
      </c>
      <c r="H407" s="27">
        <v>808400</v>
      </c>
      <c r="I407" s="29" t="str">
        <f t="shared" si="6"/>
        <v>Closed</v>
      </c>
    </row>
    <row r="408" spans="1:9">
      <c r="A408" s="27" t="s">
        <v>25</v>
      </c>
      <c r="B408" s="27" t="s">
        <v>13</v>
      </c>
      <c r="C408" s="28">
        <v>39673</v>
      </c>
      <c r="D408" s="27">
        <v>5.43</v>
      </c>
      <c r="E408" s="27">
        <v>5.58</v>
      </c>
      <c r="F408" s="27">
        <v>5.37</v>
      </c>
      <c r="G408" s="27">
        <v>5.48</v>
      </c>
      <c r="H408" s="27">
        <v>412900</v>
      </c>
      <c r="I408" s="29" t="str">
        <f t="shared" si="6"/>
        <v>Open</v>
      </c>
    </row>
    <row r="409" spans="1:9">
      <c r="A409" s="27" t="s">
        <v>25</v>
      </c>
      <c r="B409" s="27" t="s">
        <v>13</v>
      </c>
      <c r="C409" s="28">
        <v>39674</v>
      </c>
      <c r="D409" s="27">
        <v>5.46</v>
      </c>
      <c r="E409" s="27">
        <v>5.71</v>
      </c>
      <c r="F409" s="27">
        <v>5.41</v>
      </c>
      <c r="G409" s="27">
        <v>5.63</v>
      </c>
      <c r="H409" s="27">
        <v>546500</v>
      </c>
      <c r="I409" s="29" t="str">
        <f t="shared" si="6"/>
        <v>Open</v>
      </c>
    </row>
    <row r="410" spans="1:9">
      <c r="A410" s="27" t="s">
        <v>25</v>
      </c>
      <c r="B410" s="27" t="s">
        <v>13</v>
      </c>
      <c r="C410" s="28">
        <v>39675</v>
      </c>
      <c r="D410" s="27">
        <v>5.75</v>
      </c>
      <c r="E410" s="27">
        <v>5.87</v>
      </c>
      <c r="F410" s="27">
        <v>5.29</v>
      </c>
      <c r="G410" s="27">
        <v>5.43</v>
      </c>
      <c r="H410" s="27">
        <v>550900</v>
      </c>
      <c r="I410" s="29" t="str">
        <f t="shared" si="6"/>
        <v>Closed</v>
      </c>
    </row>
    <row r="411" spans="1:9">
      <c r="A411" s="27" t="s">
        <v>25</v>
      </c>
      <c r="B411" s="27" t="s">
        <v>13</v>
      </c>
      <c r="C411" s="28">
        <v>39678</v>
      </c>
      <c r="D411" s="27">
        <v>5.41</v>
      </c>
      <c r="E411" s="27">
        <v>5.49</v>
      </c>
      <c r="F411" s="27">
        <v>5.13</v>
      </c>
      <c r="G411" s="27">
        <v>5.19</v>
      </c>
      <c r="H411" s="27">
        <v>500700</v>
      </c>
      <c r="I411" s="29" t="str">
        <f t="shared" si="6"/>
        <v>Closed</v>
      </c>
    </row>
    <row r="412" spans="1:9">
      <c r="A412" s="27" t="s">
        <v>25</v>
      </c>
      <c r="B412" s="27" t="s">
        <v>13</v>
      </c>
      <c r="C412" s="28">
        <v>39679</v>
      </c>
      <c r="D412" s="27">
        <v>5.09</v>
      </c>
      <c r="E412" s="27">
        <v>5.3</v>
      </c>
      <c r="F412" s="27">
        <v>5.09</v>
      </c>
      <c r="G412" s="27">
        <v>5.15</v>
      </c>
      <c r="H412" s="27">
        <v>517800</v>
      </c>
      <c r="I412" s="29" t="str">
        <f t="shared" si="6"/>
        <v>Open</v>
      </c>
    </row>
    <row r="413" spans="1:9">
      <c r="A413" s="27" t="s">
        <v>25</v>
      </c>
      <c r="B413" s="27" t="s">
        <v>13</v>
      </c>
      <c r="C413" s="28">
        <v>39680</v>
      </c>
      <c r="D413" s="27">
        <v>5.16</v>
      </c>
      <c r="E413" s="27">
        <v>5.26</v>
      </c>
      <c r="F413" s="27">
        <v>4.93</v>
      </c>
      <c r="G413" s="27">
        <v>5.08</v>
      </c>
      <c r="H413" s="27">
        <v>461900</v>
      </c>
      <c r="I413" s="29" t="str">
        <f t="shared" si="6"/>
        <v>Closed</v>
      </c>
    </row>
    <row r="414" spans="1:9">
      <c r="A414" s="27" t="s">
        <v>25</v>
      </c>
      <c r="B414" s="27" t="s">
        <v>13</v>
      </c>
      <c r="C414" s="28">
        <v>39681</v>
      </c>
      <c r="D414" s="27">
        <v>5.0199999999999996</v>
      </c>
      <c r="E414" s="27">
        <v>5.05</v>
      </c>
      <c r="F414" s="27">
        <v>4.91</v>
      </c>
      <c r="G414" s="27">
        <v>4.91</v>
      </c>
      <c r="H414" s="27">
        <v>374800</v>
      </c>
      <c r="I414" s="29" t="str">
        <f t="shared" si="6"/>
        <v>Open</v>
      </c>
    </row>
    <row r="415" spans="1:9">
      <c r="A415" s="27" t="s">
        <v>25</v>
      </c>
      <c r="B415" s="27" t="s">
        <v>13</v>
      </c>
      <c r="C415" s="28">
        <v>39682</v>
      </c>
      <c r="D415" s="27">
        <v>4.8600000000000003</v>
      </c>
      <c r="E415" s="27">
        <v>4.97</v>
      </c>
      <c r="F415" s="27">
        <v>4.68</v>
      </c>
      <c r="G415" s="27">
        <v>4.9400000000000004</v>
      </c>
      <c r="H415" s="27">
        <v>314200</v>
      </c>
      <c r="I415" s="29" t="str">
        <f t="shared" si="6"/>
        <v>Closed</v>
      </c>
    </row>
    <row r="416" spans="1:9">
      <c r="A416" s="27" t="s">
        <v>25</v>
      </c>
      <c r="B416" s="27" t="s">
        <v>13</v>
      </c>
      <c r="C416" s="28">
        <v>39685</v>
      </c>
      <c r="D416" s="27">
        <v>4.91</v>
      </c>
      <c r="E416" s="27">
        <v>4.91</v>
      </c>
      <c r="F416" s="27">
        <v>4.53</v>
      </c>
      <c r="G416" s="27">
        <v>4.5999999999999996</v>
      </c>
      <c r="H416" s="27">
        <v>322800</v>
      </c>
      <c r="I416" s="29" t="str">
        <f t="shared" si="6"/>
        <v>Closed</v>
      </c>
    </row>
    <row r="417" spans="1:9">
      <c r="A417" s="27" t="s">
        <v>25</v>
      </c>
      <c r="B417" s="27" t="s">
        <v>13</v>
      </c>
      <c r="C417" s="28">
        <v>39686</v>
      </c>
      <c r="D417" s="27">
        <v>4.63</v>
      </c>
      <c r="E417" s="27">
        <v>4.82</v>
      </c>
      <c r="F417" s="27">
        <v>4.55</v>
      </c>
      <c r="G417" s="27">
        <v>4.71</v>
      </c>
      <c r="H417" s="27">
        <v>233200</v>
      </c>
      <c r="I417" s="29" t="str">
        <f t="shared" si="6"/>
        <v>Open</v>
      </c>
    </row>
    <row r="418" spans="1:9">
      <c r="A418" s="27" t="s">
        <v>25</v>
      </c>
      <c r="B418" s="27" t="s">
        <v>13</v>
      </c>
      <c r="C418" s="28">
        <v>39687</v>
      </c>
      <c r="D418" s="27">
        <v>4.7</v>
      </c>
      <c r="E418" s="27">
        <v>4.79</v>
      </c>
      <c r="F418" s="27">
        <v>4.6100000000000003</v>
      </c>
      <c r="G418" s="27">
        <v>4.68</v>
      </c>
      <c r="H418" s="27">
        <v>209500</v>
      </c>
      <c r="I418" s="29" t="str">
        <f t="shared" si="6"/>
        <v>Open</v>
      </c>
    </row>
    <row r="419" spans="1:9">
      <c r="A419" s="27" t="s">
        <v>25</v>
      </c>
      <c r="B419" s="27" t="s">
        <v>13</v>
      </c>
      <c r="C419" s="28">
        <v>39688</v>
      </c>
      <c r="D419" s="27">
        <v>4.67</v>
      </c>
      <c r="E419" s="27">
        <v>4.92</v>
      </c>
      <c r="F419" s="27">
        <v>4.6500000000000004</v>
      </c>
      <c r="G419" s="27">
        <v>4.92</v>
      </c>
      <c r="H419" s="27">
        <v>279400</v>
      </c>
      <c r="I419" s="29" t="str">
        <f t="shared" si="6"/>
        <v>Open</v>
      </c>
    </row>
    <row r="420" spans="1:9">
      <c r="A420" s="27" t="s">
        <v>25</v>
      </c>
      <c r="B420" s="27" t="s">
        <v>13</v>
      </c>
      <c r="C420" s="28">
        <v>39689</v>
      </c>
      <c r="D420" s="27">
        <v>4.87</v>
      </c>
      <c r="E420" s="27">
        <v>5</v>
      </c>
      <c r="F420" s="27">
        <v>4.8</v>
      </c>
      <c r="G420" s="27">
        <v>4.92</v>
      </c>
      <c r="H420" s="27">
        <v>416100</v>
      </c>
      <c r="I420" s="29" t="str">
        <f t="shared" si="6"/>
        <v>Open</v>
      </c>
    </row>
    <row r="421" spans="1:9">
      <c r="A421" s="27" t="s">
        <v>25</v>
      </c>
      <c r="B421" s="27" t="s">
        <v>13</v>
      </c>
      <c r="C421" s="28">
        <v>39693</v>
      </c>
      <c r="D421" s="27">
        <v>5.05</v>
      </c>
      <c r="E421" s="27">
        <v>5.21</v>
      </c>
      <c r="F421" s="27">
        <v>4.7300000000000004</v>
      </c>
      <c r="G421" s="27">
        <v>4.75</v>
      </c>
      <c r="H421" s="27">
        <v>334300</v>
      </c>
      <c r="I421" s="29" t="str">
        <f t="shared" si="6"/>
        <v>Closed</v>
      </c>
    </row>
    <row r="422" spans="1:9">
      <c r="A422" s="27" t="s">
        <v>25</v>
      </c>
      <c r="B422" s="27" t="s">
        <v>13</v>
      </c>
      <c r="C422" s="28">
        <v>39694</v>
      </c>
      <c r="D422" s="27">
        <v>4.75</v>
      </c>
      <c r="E422" s="27">
        <v>5.03</v>
      </c>
      <c r="F422" s="27">
        <v>4.7</v>
      </c>
      <c r="G422" s="27">
        <v>4.96</v>
      </c>
      <c r="H422" s="27">
        <v>410300</v>
      </c>
      <c r="I422" s="29" t="str">
        <f t="shared" si="6"/>
        <v>Open</v>
      </c>
    </row>
    <row r="423" spans="1:9">
      <c r="A423" s="27" t="s">
        <v>25</v>
      </c>
      <c r="B423" s="27" t="s">
        <v>13</v>
      </c>
      <c r="C423" s="28">
        <v>39695</v>
      </c>
      <c r="D423" s="27">
        <v>4.92</v>
      </c>
      <c r="E423" s="27">
        <v>4.95</v>
      </c>
      <c r="F423" s="27">
        <v>4.7</v>
      </c>
      <c r="G423" s="27">
        <v>4.95</v>
      </c>
      <c r="H423" s="27">
        <v>395800</v>
      </c>
      <c r="I423" s="29" t="str">
        <f t="shared" si="6"/>
        <v>Closed</v>
      </c>
    </row>
    <row r="424" spans="1:9">
      <c r="A424" s="27" t="s">
        <v>25</v>
      </c>
      <c r="B424" s="27" t="s">
        <v>13</v>
      </c>
      <c r="C424" s="28">
        <v>39696</v>
      </c>
      <c r="D424" s="27">
        <v>4.95</v>
      </c>
      <c r="E424" s="27">
        <v>5.08</v>
      </c>
      <c r="F424" s="27">
        <v>4.8600000000000003</v>
      </c>
      <c r="G424" s="27">
        <v>5.08</v>
      </c>
      <c r="H424" s="27">
        <v>360100</v>
      </c>
      <c r="I424" s="29" t="str">
        <f t="shared" si="6"/>
        <v>Open</v>
      </c>
    </row>
    <row r="425" spans="1:9">
      <c r="A425" s="27" t="s">
        <v>25</v>
      </c>
      <c r="B425" s="27" t="s">
        <v>13</v>
      </c>
      <c r="C425" s="28">
        <v>39699</v>
      </c>
      <c r="D425" s="27">
        <v>5.23</v>
      </c>
      <c r="E425" s="27">
        <v>5.23</v>
      </c>
      <c r="F425" s="27">
        <v>4.92</v>
      </c>
      <c r="G425" s="27">
        <v>5</v>
      </c>
      <c r="H425" s="27">
        <v>379500</v>
      </c>
      <c r="I425" s="29" t="str">
        <f t="shared" si="6"/>
        <v>Closed</v>
      </c>
    </row>
    <row r="426" spans="1:9">
      <c r="A426" s="27" t="s">
        <v>25</v>
      </c>
      <c r="B426" s="27" t="s">
        <v>13</v>
      </c>
      <c r="C426" s="28">
        <v>39700</v>
      </c>
      <c r="D426" s="27">
        <v>5</v>
      </c>
      <c r="E426" s="27">
        <v>5</v>
      </c>
      <c r="F426" s="27">
        <v>4.63</v>
      </c>
      <c r="G426" s="27">
        <v>4.63</v>
      </c>
      <c r="H426" s="27">
        <v>369400</v>
      </c>
      <c r="I426" s="29" t="str">
        <f t="shared" si="6"/>
        <v>Closed</v>
      </c>
    </row>
    <row r="427" spans="1:9">
      <c r="A427" s="27" t="s">
        <v>25</v>
      </c>
      <c r="B427" s="27" t="s">
        <v>13</v>
      </c>
      <c r="C427" s="28">
        <v>39701</v>
      </c>
      <c r="D427" s="27">
        <v>4.74</v>
      </c>
      <c r="E427" s="27">
        <v>4.88</v>
      </c>
      <c r="F427" s="27">
        <v>4.68</v>
      </c>
      <c r="G427" s="27">
        <v>4.7300000000000004</v>
      </c>
      <c r="H427" s="27">
        <v>383300</v>
      </c>
      <c r="I427" s="29" t="str">
        <f t="shared" si="6"/>
        <v>Open</v>
      </c>
    </row>
    <row r="428" spans="1:9">
      <c r="A428" s="27" t="s">
        <v>25</v>
      </c>
      <c r="B428" s="27" t="s">
        <v>13</v>
      </c>
      <c r="C428" s="28">
        <v>39702</v>
      </c>
      <c r="D428" s="27">
        <v>4.66</v>
      </c>
      <c r="E428" s="27">
        <v>4.83</v>
      </c>
      <c r="F428" s="27">
        <v>4.62</v>
      </c>
      <c r="G428" s="27">
        <v>4.71</v>
      </c>
      <c r="H428" s="27">
        <v>264600</v>
      </c>
      <c r="I428" s="29" t="str">
        <f t="shared" si="6"/>
        <v>Open</v>
      </c>
    </row>
    <row r="429" spans="1:9">
      <c r="A429" s="27" t="s">
        <v>25</v>
      </c>
      <c r="B429" s="27" t="s">
        <v>13</v>
      </c>
      <c r="C429" s="28">
        <v>39703</v>
      </c>
      <c r="D429" s="27">
        <v>4.66</v>
      </c>
      <c r="E429" s="27">
        <v>4.79</v>
      </c>
      <c r="F429" s="27">
        <v>4.57</v>
      </c>
      <c r="G429" s="27">
        <v>4.66</v>
      </c>
      <c r="H429" s="27">
        <v>264800</v>
      </c>
      <c r="I429" s="29" t="str">
        <f t="shared" si="6"/>
        <v>Open</v>
      </c>
    </row>
    <row r="430" spans="1:9">
      <c r="A430" s="27" t="s">
        <v>25</v>
      </c>
      <c r="B430" s="27" t="s">
        <v>13</v>
      </c>
      <c r="C430" s="28">
        <v>39706</v>
      </c>
      <c r="D430" s="27">
        <v>4.5599999999999996</v>
      </c>
      <c r="E430" s="27">
        <v>4.8899999999999997</v>
      </c>
      <c r="F430" s="27">
        <v>4.29</v>
      </c>
      <c r="G430" s="27">
        <v>4.34</v>
      </c>
      <c r="H430" s="27">
        <v>308000</v>
      </c>
      <c r="I430" s="29" t="str">
        <f t="shared" si="6"/>
        <v>Closed</v>
      </c>
    </row>
    <row r="431" spans="1:9">
      <c r="A431" s="27" t="s">
        <v>25</v>
      </c>
      <c r="B431" s="27" t="s">
        <v>13</v>
      </c>
      <c r="C431" s="28">
        <v>39707</v>
      </c>
      <c r="D431" s="27">
        <v>4.42</v>
      </c>
      <c r="E431" s="27">
        <v>4.5599999999999996</v>
      </c>
      <c r="F431" s="27">
        <v>4.3</v>
      </c>
      <c r="G431" s="27">
        <v>4.45</v>
      </c>
      <c r="H431" s="27">
        <v>312700</v>
      </c>
      <c r="I431" s="29" t="str">
        <f t="shared" si="6"/>
        <v>Open</v>
      </c>
    </row>
    <row r="432" spans="1:9">
      <c r="A432" s="27" t="s">
        <v>25</v>
      </c>
      <c r="B432" s="27" t="s">
        <v>13</v>
      </c>
      <c r="C432" s="28">
        <v>39708</v>
      </c>
      <c r="D432" s="27">
        <v>4.32</v>
      </c>
      <c r="E432" s="27">
        <v>4.3499999999999996</v>
      </c>
      <c r="F432" s="27">
        <v>3.74</v>
      </c>
      <c r="G432" s="27">
        <v>3.74</v>
      </c>
      <c r="H432" s="27">
        <v>587400</v>
      </c>
      <c r="I432" s="29" t="str">
        <f t="shared" si="6"/>
        <v>Closed</v>
      </c>
    </row>
    <row r="433" spans="1:9">
      <c r="A433" s="27" t="s">
        <v>25</v>
      </c>
      <c r="B433" s="27" t="s">
        <v>13</v>
      </c>
      <c r="C433" s="28">
        <v>39709</v>
      </c>
      <c r="D433" s="27">
        <v>4.07</v>
      </c>
      <c r="E433" s="27">
        <v>4.17</v>
      </c>
      <c r="F433" s="27">
        <v>2.97</v>
      </c>
      <c r="G433" s="27">
        <v>3.8</v>
      </c>
      <c r="H433" s="27">
        <v>779600</v>
      </c>
      <c r="I433" s="29" t="str">
        <f t="shared" si="6"/>
        <v>Closed</v>
      </c>
    </row>
    <row r="434" spans="1:9">
      <c r="A434" s="27" t="s">
        <v>25</v>
      </c>
      <c r="B434" s="27" t="s">
        <v>13</v>
      </c>
      <c r="C434" s="28">
        <v>39710</v>
      </c>
      <c r="D434" s="27">
        <v>4.0199999999999996</v>
      </c>
      <c r="E434" s="27">
        <v>4.25</v>
      </c>
      <c r="F434" s="27">
        <v>3.77</v>
      </c>
      <c r="G434" s="27">
        <v>4.25</v>
      </c>
      <c r="H434" s="27">
        <v>996900</v>
      </c>
      <c r="I434" s="29" t="str">
        <f t="shared" si="6"/>
        <v>Closed</v>
      </c>
    </row>
    <row r="435" spans="1:9">
      <c r="A435" s="27" t="s">
        <v>25</v>
      </c>
      <c r="B435" s="27" t="s">
        <v>13</v>
      </c>
      <c r="C435" s="28">
        <v>39713</v>
      </c>
      <c r="D435" s="27">
        <v>4.1500000000000004</v>
      </c>
      <c r="E435" s="27">
        <v>4.21</v>
      </c>
      <c r="F435" s="27">
        <v>3.59</v>
      </c>
      <c r="G435" s="27">
        <v>3.59</v>
      </c>
      <c r="H435" s="27">
        <v>342200</v>
      </c>
      <c r="I435" s="29" t="str">
        <f t="shared" si="6"/>
        <v>Closed</v>
      </c>
    </row>
    <row r="436" spans="1:9">
      <c r="A436" s="27" t="s">
        <v>25</v>
      </c>
      <c r="B436" s="27" t="s">
        <v>13</v>
      </c>
      <c r="C436" s="28">
        <v>39714</v>
      </c>
      <c r="D436" s="27">
        <v>3.56</v>
      </c>
      <c r="E436" s="27">
        <v>4.24</v>
      </c>
      <c r="F436" s="27">
        <v>3.35</v>
      </c>
      <c r="G436" s="27">
        <v>3.4</v>
      </c>
      <c r="H436" s="27">
        <v>775500</v>
      </c>
      <c r="I436" s="29" t="str">
        <f t="shared" si="6"/>
        <v>Closed</v>
      </c>
    </row>
    <row r="437" spans="1:9">
      <c r="A437" s="27" t="s">
        <v>25</v>
      </c>
      <c r="B437" s="27" t="s">
        <v>13</v>
      </c>
      <c r="C437" s="28">
        <v>39715</v>
      </c>
      <c r="D437" s="27">
        <v>3.4</v>
      </c>
      <c r="E437" s="27">
        <v>3.49</v>
      </c>
      <c r="F437" s="27">
        <v>3.02</v>
      </c>
      <c r="G437" s="27">
        <v>3.19</v>
      </c>
      <c r="H437" s="27">
        <v>559100</v>
      </c>
      <c r="I437" s="29" t="str">
        <f t="shared" si="6"/>
        <v>Closed</v>
      </c>
    </row>
    <row r="438" spans="1:9">
      <c r="A438" s="27" t="s">
        <v>25</v>
      </c>
      <c r="B438" s="27" t="s">
        <v>13</v>
      </c>
      <c r="C438" s="28">
        <v>39716</v>
      </c>
      <c r="D438" s="27">
        <v>3.21</v>
      </c>
      <c r="E438" s="27">
        <v>3.65</v>
      </c>
      <c r="F438" s="27">
        <v>3.13</v>
      </c>
      <c r="G438" s="27">
        <v>3.23</v>
      </c>
      <c r="H438" s="27">
        <v>468700</v>
      </c>
      <c r="I438" s="29" t="str">
        <f t="shared" si="6"/>
        <v>Open</v>
      </c>
    </row>
    <row r="439" spans="1:9">
      <c r="A439" s="27" t="s">
        <v>25</v>
      </c>
      <c r="B439" s="27" t="s">
        <v>13</v>
      </c>
      <c r="C439" s="28">
        <v>39717</v>
      </c>
      <c r="D439" s="27">
        <v>3.14</v>
      </c>
      <c r="E439" s="27">
        <v>3.15</v>
      </c>
      <c r="F439" s="27">
        <v>2.72</v>
      </c>
      <c r="G439" s="27">
        <v>2.94</v>
      </c>
      <c r="H439" s="27">
        <v>611500</v>
      </c>
      <c r="I439" s="29" t="str">
        <f t="shared" si="6"/>
        <v>Closed</v>
      </c>
    </row>
    <row r="440" spans="1:9">
      <c r="A440" s="27" t="s">
        <v>25</v>
      </c>
      <c r="B440" s="27" t="s">
        <v>13</v>
      </c>
      <c r="C440" s="28">
        <v>39720</v>
      </c>
      <c r="D440" s="27">
        <v>2.88</v>
      </c>
      <c r="E440" s="27">
        <v>3.22</v>
      </c>
      <c r="F440" s="27">
        <v>2.44</v>
      </c>
      <c r="G440" s="27">
        <v>2.44</v>
      </c>
      <c r="H440" s="27">
        <v>610900</v>
      </c>
      <c r="I440" s="29" t="str">
        <f t="shared" si="6"/>
        <v>Closed</v>
      </c>
    </row>
    <row r="441" spans="1:9">
      <c r="A441" s="27" t="s">
        <v>25</v>
      </c>
      <c r="B441" s="27" t="s">
        <v>13</v>
      </c>
      <c r="C441" s="28">
        <v>39721</v>
      </c>
      <c r="D441" s="27">
        <v>2.52</v>
      </c>
      <c r="E441" s="27">
        <v>3.24</v>
      </c>
      <c r="F441" s="27">
        <v>2.5099999999999998</v>
      </c>
      <c r="G441" s="27">
        <v>2.99</v>
      </c>
      <c r="H441" s="27">
        <v>891100</v>
      </c>
      <c r="I441" s="29" t="str">
        <f t="shared" si="6"/>
        <v>Open</v>
      </c>
    </row>
    <row r="442" spans="1:9">
      <c r="A442" s="27" t="s">
        <v>25</v>
      </c>
      <c r="B442" s="27" t="s">
        <v>13</v>
      </c>
      <c r="C442" s="28">
        <v>39722</v>
      </c>
      <c r="D442" s="27">
        <v>2.95</v>
      </c>
      <c r="E442" s="27">
        <v>3.03</v>
      </c>
      <c r="F442" s="27">
        <v>2.54</v>
      </c>
      <c r="G442" s="27">
        <v>2.56</v>
      </c>
      <c r="H442" s="27">
        <v>748100</v>
      </c>
      <c r="I442" s="29" t="str">
        <f t="shared" si="6"/>
        <v>Closed</v>
      </c>
    </row>
    <row r="443" spans="1:9">
      <c r="A443" s="27" t="s">
        <v>25</v>
      </c>
      <c r="B443" s="27" t="s">
        <v>13</v>
      </c>
      <c r="C443" s="28">
        <v>39723</v>
      </c>
      <c r="D443" s="27">
        <v>2.54</v>
      </c>
      <c r="E443" s="27">
        <v>2.6</v>
      </c>
      <c r="F443" s="27">
        <v>2.25</v>
      </c>
      <c r="G443" s="27">
        <v>2.41</v>
      </c>
      <c r="H443" s="27">
        <v>460700</v>
      </c>
      <c r="I443" s="29" t="str">
        <f t="shared" si="6"/>
        <v>Closed</v>
      </c>
    </row>
    <row r="444" spans="1:9">
      <c r="A444" s="27" t="s">
        <v>25</v>
      </c>
      <c r="B444" s="27" t="s">
        <v>13</v>
      </c>
      <c r="C444" s="28">
        <v>39724</v>
      </c>
      <c r="D444" s="27">
        <v>2.46</v>
      </c>
      <c r="E444" s="27">
        <v>2.67</v>
      </c>
      <c r="F444" s="27">
        <v>2.2000000000000002</v>
      </c>
      <c r="G444" s="27">
        <v>2.27</v>
      </c>
      <c r="H444" s="27">
        <v>444100</v>
      </c>
      <c r="I444" s="29" t="str">
        <f t="shared" si="6"/>
        <v>Closed</v>
      </c>
    </row>
    <row r="445" spans="1:9">
      <c r="A445" s="27" t="s">
        <v>25</v>
      </c>
      <c r="B445" s="27" t="s">
        <v>13</v>
      </c>
      <c r="C445" s="28">
        <v>39727</v>
      </c>
      <c r="D445" s="27">
        <v>2.2000000000000002</v>
      </c>
      <c r="E445" s="27">
        <v>2.4</v>
      </c>
      <c r="F445" s="27">
        <v>1.94</v>
      </c>
      <c r="G445" s="27">
        <v>2.11</v>
      </c>
      <c r="H445" s="27">
        <v>755400</v>
      </c>
      <c r="I445" s="29" t="str">
        <f t="shared" si="6"/>
        <v>Closed</v>
      </c>
    </row>
    <row r="446" spans="1:9">
      <c r="A446" s="27" t="s">
        <v>25</v>
      </c>
      <c r="B446" s="27" t="s">
        <v>13</v>
      </c>
      <c r="C446" s="28">
        <v>39728</v>
      </c>
      <c r="D446" s="27">
        <v>2.14</v>
      </c>
      <c r="E446" s="27">
        <v>2.76</v>
      </c>
      <c r="F446" s="27">
        <v>2</v>
      </c>
      <c r="G446" s="27">
        <v>2.0099999999999998</v>
      </c>
      <c r="H446" s="27">
        <v>552900</v>
      </c>
      <c r="I446" s="29" t="str">
        <f t="shared" si="6"/>
        <v>Open</v>
      </c>
    </row>
    <row r="447" spans="1:9">
      <c r="A447" s="27" t="s">
        <v>25</v>
      </c>
      <c r="B447" s="27" t="s">
        <v>13</v>
      </c>
      <c r="C447" s="28">
        <v>39729</v>
      </c>
      <c r="D447" s="27">
        <v>2.0499999999999998</v>
      </c>
      <c r="E447" s="27">
        <v>2.44</v>
      </c>
      <c r="F447" s="27">
        <v>1.83</v>
      </c>
      <c r="G447" s="27">
        <v>2.11</v>
      </c>
      <c r="H447" s="27">
        <v>597000</v>
      </c>
      <c r="I447" s="29" t="str">
        <f t="shared" si="6"/>
        <v>Closed</v>
      </c>
    </row>
    <row r="448" spans="1:9">
      <c r="A448" s="27" t="s">
        <v>25</v>
      </c>
      <c r="B448" s="27" t="s">
        <v>13</v>
      </c>
      <c r="C448" s="28">
        <v>39730</v>
      </c>
      <c r="D448" s="27">
        <v>2.2000000000000002</v>
      </c>
      <c r="E448" s="27">
        <v>2.21</v>
      </c>
      <c r="F448" s="27">
        <v>1.78</v>
      </c>
      <c r="G448" s="27">
        <v>1.8</v>
      </c>
      <c r="H448" s="27">
        <v>589800</v>
      </c>
      <c r="I448" s="29" t="str">
        <f t="shared" si="6"/>
        <v>Closed</v>
      </c>
    </row>
    <row r="449" spans="1:9">
      <c r="A449" s="27" t="s">
        <v>25</v>
      </c>
      <c r="B449" s="27" t="s">
        <v>13</v>
      </c>
      <c r="C449" s="28">
        <v>39731</v>
      </c>
      <c r="D449" s="27">
        <v>1.76</v>
      </c>
      <c r="E449" s="27">
        <v>2.4900000000000002</v>
      </c>
      <c r="F449" s="27">
        <v>1.5</v>
      </c>
      <c r="G449" s="27">
        <v>2.14</v>
      </c>
      <c r="H449" s="27">
        <v>854500</v>
      </c>
      <c r="I449" s="29" t="str">
        <f t="shared" si="6"/>
        <v>Closed</v>
      </c>
    </row>
    <row r="450" spans="1:9">
      <c r="A450" s="27" t="s">
        <v>25</v>
      </c>
      <c r="B450" s="27" t="s">
        <v>13</v>
      </c>
      <c r="C450" s="28">
        <v>39734</v>
      </c>
      <c r="D450" s="27">
        <v>2.36</v>
      </c>
      <c r="E450" s="27">
        <v>2.37</v>
      </c>
      <c r="F450" s="27">
        <v>2.2000000000000002</v>
      </c>
      <c r="G450" s="27">
        <v>2.37</v>
      </c>
      <c r="H450" s="27">
        <v>785600</v>
      </c>
      <c r="I450" s="29" t="str">
        <f t="shared" ref="I450:I513" si="7">IF(F450&lt;D450-0.15,"Closed","Open")</f>
        <v>Closed</v>
      </c>
    </row>
    <row r="451" spans="1:9">
      <c r="A451" s="27" t="s">
        <v>25</v>
      </c>
      <c r="B451" s="27" t="s">
        <v>13</v>
      </c>
      <c r="C451" s="28">
        <v>39735</v>
      </c>
      <c r="D451" s="27">
        <v>2.5</v>
      </c>
      <c r="E451" s="27">
        <v>2.63</v>
      </c>
      <c r="F451" s="27">
        <v>2.11</v>
      </c>
      <c r="G451" s="27">
        <v>2.4700000000000002</v>
      </c>
      <c r="H451" s="27">
        <v>683700</v>
      </c>
      <c r="I451" s="29" t="str">
        <f t="shared" si="7"/>
        <v>Closed</v>
      </c>
    </row>
    <row r="452" spans="1:9">
      <c r="A452" s="27" t="s">
        <v>25</v>
      </c>
      <c r="B452" s="27" t="s">
        <v>13</v>
      </c>
      <c r="C452" s="28">
        <v>39736</v>
      </c>
      <c r="D452" s="27">
        <v>2.5</v>
      </c>
      <c r="E452" s="27">
        <v>2.5099999999999998</v>
      </c>
      <c r="F452" s="27">
        <v>2.02</v>
      </c>
      <c r="G452" s="27">
        <v>2.2000000000000002</v>
      </c>
      <c r="H452" s="27">
        <v>547700</v>
      </c>
      <c r="I452" s="29" t="str">
        <f t="shared" si="7"/>
        <v>Closed</v>
      </c>
    </row>
    <row r="453" spans="1:9">
      <c r="A453" s="27" t="s">
        <v>25</v>
      </c>
      <c r="B453" s="27" t="s">
        <v>13</v>
      </c>
      <c r="C453" s="28">
        <v>39737</v>
      </c>
      <c r="D453" s="27">
        <v>2.2400000000000002</v>
      </c>
      <c r="E453" s="27">
        <v>2.7</v>
      </c>
      <c r="F453" s="27">
        <v>2.0699999999999998</v>
      </c>
      <c r="G453" s="27">
        <v>2.69</v>
      </c>
      <c r="H453" s="27">
        <v>715600</v>
      </c>
      <c r="I453" s="29" t="str">
        <f t="shared" si="7"/>
        <v>Closed</v>
      </c>
    </row>
    <row r="454" spans="1:9">
      <c r="A454" s="27" t="s">
        <v>25</v>
      </c>
      <c r="B454" s="27" t="s">
        <v>13</v>
      </c>
      <c r="C454" s="28">
        <v>39738</v>
      </c>
      <c r="D454" s="27">
        <v>2.61</v>
      </c>
      <c r="E454" s="27">
        <v>2.91</v>
      </c>
      <c r="F454" s="27">
        <v>2.15</v>
      </c>
      <c r="G454" s="27">
        <v>2.5299999999999998</v>
      </c>
      <c r="H454" s="27">
        <v>587500</v>
      </c>
      <c r="I454" s="29" t="str">
        <f t="shared" si="7"/>
        <v>Closed</v>
      </c>
    </row>
    <row r="455" spans="1:9">
      <c r="A455" s="27" t="s">
        <v>25</v>
      </c>
      <c r="B455" s="27" t="s">
        <v>13</v>
      </c>
      <c r="C455" s="28">
        <v>39741</v>
      </c>
      <c r="D455" s="27">
        <v>2.58</v>
      </c>
      <c r="E455" s="27">
        <v>2.58</v>
      </c>
      <c r="F455" s="27">
        <v>2.35</v>
      </c>
      <c r="G455" s="27">
        <v>2.57</v>
      </c>
      <c r="H455" s="27">
        <v>426500</v>
      </c>
      <c r="I455" s="29" t="str">
        <f t="shared" si="7"/>
        <v>Closed</v>
      </c>
    </row>
    <row r="456" spans="1:9">
      <c r="A456" s="27" t="s">
        <v>25</v>
      </c>
      <c r="B456" s="27" t="s">
        <v>13</v>
      </c>
      <c r="C456" s="28">
        <v>39742</v>
      </c>
      <c r="D456" s="27">
        <v>2.5</v>
      </c>
      <c r="E456" s="27">
        <v>2.6</v>
      </c>
      <c r="F456" s="27">
        <v>2.2599999999999998</v>
      </c>
      <c r="G456" s="27">
        <v>2.37</v>
      </c>
      <c r="H456" s="27">
        <v>557100</v>
      </c>
      <c r="I456" s="29" t="str">
        <f t="shared" si="7"/>
        <v>Closed</v>
      </c>
    </row>
    <row r="457" spans="1:9">
      <c r="A457" s="27" t="s">
        <v>25</v>
      </c>
      <c r="B457" s="27" t="s">
        <v>13</v>
      </c>
      <c r="C457" s="28">
        <v>39743</v>
      </c>
      <c r="D457" s="27">
        <v>2.2799999999999998</v>
      </c>
      <c r="E457" s="27">
        <v>2.2799999999999998</v>
      </c>
      <c r="F457" s="27">
        <v>2.06</v>
      </c>
      <c r="G457" s="27">
        <v>2.16</v>
      </c>
      <c r="H457" s="27">
        <v>316000</v>
      </c>
      <c r="I457" s="29" t="str">
        <f t="shared" si="7"/>
        <v>Closed</v>
      </c>
    </row>
    <row r="458" spans="1:9">
      <c r="A458" s="27" t="s">
        <v>25</v>
      </c>
      <c r="B458" s="27" t="s">
        <v>13</v>
      </c>
      <c r="C458" s="28">
        <v>39744</v>
      </c>
      <c r="D458" s="27">
        <v>2.2000000000000002</v>
      </c>
      <c r="E458" s="27">
        <v>2.21</v>
      </c>
      <c r="F458" s="27">
        <v>1.94</v>
      </c>
      <c r="G458" s="27">
        <v>2.04</v>
      </c>
      <c r="H458" s="27">
        <v>279800</v>
      </c>
      <c r="I458" s="29" t="str">
        <f t="shared" si="7"/>
        <v>Closed</v>
      </c>
    </row>
    <row r="459" spans="1:9">
      <c r="A459" s="27" t="s">
        <v>25</v>
      </c>
      <c r="B459" s="27" t="s">
        <v>13</v>
      </c>
      <c r="C459" s="28">
        <v>39745</v>
      </c>
      <c r="D459" s="27">
        <v>1.9</v>
      </c>
      <c r="E459" s="27">
        <v>1.96</v>
      </c>
      <c r="F459" s="27">
        <v>1.79</v>
      </c>
      <c r="G459" s="27">
        <v>1.83</v>
      </c>
      <c r="H459" s="27">
        <v>183200</v>
      </c>
      <c r="I459" s="29" t="str">
        <f t="shared" si="7"/>
        <v>Open</v>
      </c>
    </row>
    <row r="460" spans="1:9">
      <c r="A460" s="27" t="s">
        <v>25</v>
      </c>
      <c r="B460" s="27" t="s">
        <v>13</v>
      </c>
      <c r="C460" s="28">
        <v>39748</v>
      </c>
      <c r="D460" s="27">
        <v>1.8</v>
      </c>
      <c r="E460" s="27">
        <v>1.9</v>
      </c>
      <c r="F460" s="27">
        <v>1.75</v>
      </c>
      <c r="G460" s="27">
        <v>1.76</v>
      </c>
      <c r="H460" s="27">
        <v>343100</v>
      </c>
      <c r="I460" s="29" t="str">
        <f t="shared" si="7"/>
        <v>Open</v>
      </c>
    </row>
    <row r="461" spans="1:9">
      <c r="A461" s="27" t="s">
        <v>25</v>
      </c>
      <c r="B461" s="27" t="s">
        <v>13</v>
      </c>
      <c r="C461" s="28">
        <v>39749</v>
      </c>
      <c r="D461" s="27">
        <v>1.78</v>
      </c>
      <c r="E461" s="27">
        <v>1.92</v>
      </c>
      <c r="F461" s="27">
        <v>1.67</v>
      </c>
      <c r="G461" s="27">
        <v>1.91</v>
      </c>
      <c r="H461" s="27">
        <v>345000</v>
      </c>
      <c r="I461" s="29" t="str">
        <f t="shared" si="7"/>
        <v>Open</v>
      </c>
    </row>
    <row r="462" spans="1:9">
      <c r="A462" s="27" t="s">
        <v>25</v>
      </c>
      <c r="B462" s="27" t="s">
        <v>13</v>
      </c>
      <c r="C462" s="28">
        <v>39750</v>
      </c>
      <c r="D462" s="27">
        <v>2.0099999999999998</v>
      </c>
      <c r="E462" s="27">
        <v>2.0099999999999998</v>
      </c>
      <c r="F462" s="27">
        <v>1.8</v>
      </c>
      <c r="G462" s="27">
        <v>1.85</v>
      </c>
      <c r="H462" s="27">
        <v>343000</v>
      </c>
      <c r="I462" s="29" t="str">
        <f t="shared" si="7"/>
        <v>Closed</v>
      </c>
    </row>
    <row r="463" spans="1:9">
      <c r="A463" s="27" t="s">
        <v>25</v>
      </c>
      <c r="B463" s="27" t="s">
        <v>13</v>
      </c>
      <c r="C463" s="28">
        <v>39751</v>
      </c>
      <c r="D463" s="27">
        <v>1.96</v>
      </c>
      <c r="E463" s="27">
        <v>2.41</v>
      </c>
      <c r="F463" s="27">
        <v>1.96</v>
      </c>
      <c r="G463" s="27">
        <v>2.41</v>
      </c>
      <c r="H463" s="27">
        <v>401500</v>
      </c>
      <c r="I463" s="29" t="str">
        <f t="shared" si="7"/>
        <v>Open</v>
      </c>
    </row>
    <row r="464" spans="1:9">
      <c r="A464" s="27" t="s">
        <v>25</v>
      </c>
      <c r="B464" s="27" t="s">
        <v>13</v>
      </c>
      <c r="C464" s="28">
        <v>39752</v>
      </c>
      <c r="D464" s="27">
        <v>2.39</v>
      </c>
      <c r="E464" s="27">
        <v>2.75</v>
      </c>
      <c r="F464" s="27">
        <v>2.2999999999999998</v>
      </c>
      <c r="G464" s="27">
        <v>2.68</v>
      </c>
      <c r="H464" s="27">
        <v>536100</v>
      </c>
      <c r="I464" s="29" t="str">
        <f t="shared" si="7"/>
        <v>Open</v>
      </c>
    </row>
    <row r="465" spans="1:9">
      <c r="A465" s="27" t="s">
        <v>25</v>
      </c>
      <c r="B465" s="27" t="s">
        <v>13</v>
      </c>
      <c r="C465" s="28">
        <v>39755</v>
      </c>
      <c r="D465" s="27">
        <v>2.74</v>
      </c>
      <c r="E465" s="27">
        <v>2.96</v>
      </c>
      <c r="F465" s="27">
        <v>2.54</v>
      </c>
      <c r="G465" s="27">
        <v>2.95</v>
      </c>
      <c r="H465" s="27">
        <v>460900</v>
      </c>
      <c r="I465" s="29" t="str">
        <f t="shared" si="7"/>
        <v>Closed</v>
      </c>
    </row>
    <row r="466" spans="1:9">
      <c r="A466" s="27" t="s">
        <v>25</v>
      </c>
      <c r="B466" s="27" t="s">
        <v>13</v>
      </c>
      <c r="C466" s="28">
        <v>39756</v>
      </c>
      <c r="D466" s="27">
        <v>2.95</v>
      </c>
      <c r="E466" s="27">
        <v>3.04</v>
      </c>
      <c r="F466" s="27">
        <v>2.58</v>
      </c>
      <c r="G466" s="27">
        <v>2.76</v>
      </c>
      <c r="H466" s="27">
        <v>300100</v>
      </c>
      <c r="I466" s="29" t="str">
        <f t="shared" si="7"/>
        <v>Closed</v>
      </c>
    </row>
    <row r="467" spans="1:9">
      <c r="A467" s="27" t="s">
        <v>25</v>
      </c>
      <c r="B467" s="27" t="s">
        <v>13</v>
      </c>
      <c r="C467" s="28">
        <v>39757</v>
      </c>
      <c r="D467" s="27">
        <v>2.66</v>
      </c>
      <c r="E467" s="27">
        <v>2.69</v>
      </c>
      <c r="F467" s="27">
        <v>2.21</v>
      </c>
      <c r="G467" s="27">
        <v>2.2599999999999998</v>
      </c>
      <c r="H467" s="27">
        <v>315100</v>
      </c>
      <c r="I467" s="29" t="str">
        <f t="shared" si="7"/>
        <v>Closed</v>
      </c>
    </row>
    <row r="468" spans="1:9">
      <c r="A468" s="27" t="s">
        <v>25</v>
      </c>
      <c r="B468" s="27" t="s">
        <v>13</v>
      </c>
      <c r="C468" s="28">
        <v>39758</v>
      </c>
      <c r="D468" s="27">
        <v>2.2200000000000002</v>
      </c>
      <c r="E468" s="27">
        <v>2.2200000000000002</v>
      </c>
      <c r="F468" s="27">
        <v>1.9</v>
      </c>
      <c r="G468" s="27">
        <v>1.99</v>
      </c>
      <c r="H468" s="27">
        <v>291500</v>
      </c>
      <c r="I468" s="29" t="str">
        <f t="shared" si="7"/>
        <v>Closed</v>
      </c>
    </row>
    <row r="469" spans="1:9">
      <c r="A469" s="27" t="s">
        <v>25</v>
      </c>
      <c r="B469" s="27" t="s">
        <v>13</v>
      </c>
      <c r="C469" s="28">
        <v>39759</v>
      </c>
      <c r="D469" s="27">
        <v>2.02</v>
      </c>
      <c r="E469" s="27">
        <v>2.25</v>
      </c>
      <c r="F469" s="27">
        <v>2</v>
      </c>
      <c r="G469" s="27">
        <v>2.2400000000000002</v>
      </c>
      <c r="H469" s="27">
        <v>269600</v>
      </c>
      <c r="I469" s="29" t="str">
        <f t="shared" si="7"/>
        <v>Open</v>
      </c>
    </row>
    <row r="470" spans="1:9">
      <c r="A470" s="27" t="s">
        <v>25</v>
      </c>
      <c r="B470" s="27" t="s">
        <v>13</v>
      </c>
      <c r="C470" s="28">
        <v>39762</v>
      </c>
      <c r="D470" s="27">
        <v>2.36</v>
      </c>
      <c r="E470" s="27">
        <v>2.39</v>
      </c>
      <c r="F470" s="27">
        <v>1.93</v>
      </c>
      <c r="G470" s="27">
        <v>1.94</v>
      </c>
      <c r="H470" s="27">
        <v>279600</v>
      </c>
      <c r="I470" s="29" t="str">
        <f t="shared" si="7"/>
        <v>Closed</v>
      </c>
    </row>
    <row r="471" spans="1:9">
      <c r="A471" s="27" t="s">
        <v>25</v>
      </c>
      <c r="B471" s="27" t="s">
        <v>13</v>
      </c>
      <c r="C471" s="28">
        <v>39763</v>
      </c>
      <c r="D471" s="27">
        <v>1.95</v>
      </c>
      <c r="E471" s="27">
        <v>2.09</v>
      </c>
      <c r="F471" s="27">
        <v>1.9</v>
      </c>
      <c r="G471" s="27">
        <v>2.0299999999999998</v>
      </c>
      <c r="H471" s="27">
        <v>302800</v>
      </c>
      <c r="I471" s="29" t="str">
        <f t="shared" si="7"/>
        <v>Open</v>
      </c>
    </row>
    <row r="472" spans="1:9">
      <c r="A472" s="27" t="s">
        <v>25</v>
      </c>
      <c r="B472" s="27" t="s">
        <v>13</v>
      </c>
      <c r="C472" s="28">
        <v>39764</v>
      </c>
      <c r="D472" s="27">
        <v>2.15</v>
      </c>
      <c r="E472" s="27">
        <v>2.16</v>
      </c>
      <c r="F472" s="27">
        <v>1.89</v>
      </c>
      <c r="G472" s="27">
        <v>1.91</v>
      </c>
      <c r="H472" s="27">
        <v>221600</v>
      </c>
      <c r="I472" s="29" t="str">
        <f t="shared" si="7"/>
        <v>Closed</v>
      </c>
    </row>
    <row r="473" spans="1:9">
      <c r="A473" s="27" t="s">
        <v>25</v>
      </c>
      <c r="B473" s="27" t="s">
        <v>13</v>
      </c>
      <c r="C473" s="28">
        <v>39765</v>
      </c>
      <c r="D473" s="27">
        <v>1.92</v>
      </c>
      <c r="E473" s="27">
        <v>2.1</v>
      </c>
      <c r="F473" s="27">
        <v>1.79</v>
      </c>
      <c r="G473" s="27">
        <v>2.09</v>
      </c>
      <c r="H473" s="27">
        <v>202700</v>
      </c>
      <c r="I473" s="29" t="str">
        <f t="shared" si="7"/>
        <v>Open</v>
      </c>
    </row>
    <row r="474" spans="1:9">
      <c r="A474" s="27" t="s">
        <v>25</v>
      </c>
      <c r="B474" s="27" t="s">
        <v>13</v>
      </c>
      <c r="C474" s="28">
        <v>39766</v>
      </c>
      <c r="D474" s="27">
        <v>2.02</v>
      </c>
      <c r="E474" s="27">
        <v>2.04</v>
      </c>
      <c r="F474" s="27">
        <v>1.88</v>
      </c>
      <c r="G474" s="27">
        <v>1.88</v>
      </c>
      <c r="H474" s="27">
        <v>173800</v>
      </c>
      <c r="I474" s="29" t="str">
        <f t="shared" si="7"/>
        <v>Open</v>
      </c>
    </row>
    <row r="475" spans="1:9">
      <c r="A475" s="27" t="s">
        <v>25</v>
      </c>
      <c r="B475" s="27" t="s">
        <v>13</v>
      </c>
      <c r="C475" s="28">
        <v>39769</v>
      </c>
      <c r="D475" s="27">
        <v>1.86</v>
      </c>
      <c r="E475" s="27">
        <v>1.92</v>
      </c>
      <c r="F475" s="27">
        <v>1.75</v>
      </c>
      <c r="G475" s="27">
        <v>1.75</v>
      </c>
      <c r="H475" s="27">
        <v>141900</v>
      </c>
      <c r="I475" s="29" t="str">
        <f t="shared" si="7"/>
        <v>Open</v>
      </c>
    </row>
    <row r="476" spans="1:9">
      <c r="A476" s="27" t="s">
        <v>25</v>
      </c>
      <c r="B476" s="27" t="s">
        <v>13</v>
      </c>
      <c r="C476" s="28">
        <v>39770</v>
      </c>
      <c r="D476" s="27">
        <v>1.77</v>
      </c>
      <c r="E476" s="27">
        <v>1.77</v>
      </c>
      <c r="F476" s="27">
        <v>1.6</v>
      </c>
      <c r="G476" s="27">
        <v>1.69</v>
      </c>
      <c r="H476" s="27">
        <v>258000</v>
      </c>
      <c r="I476" s="29" t="str">
        <f t="shared" si="7"/>
        <v>Closed</v>
      </c>
    </row>
    <row r="477" spans="1:9">
      <c r="A477" s="27" t="s">
        <v>25</v>
      </c>
      <c r="B477" s="27" t="s">
        <v>13</v>
      </c>
      <c r="C477" s="28">
        <v>39771</v>
      </c>
      <c r="D477" s="27">
        <v>1.69</v>
      </c>
      <c r="E477" s="27">
        <v>1.7</v>
      </c>
      <c r="F477" s="27">
        <v>1.44</v>
      </c>
      <c r="G477" s="27">
        <v>1.46</v>
      </c>
      <c r="H477" s="27">
        <v>235800</v>
      </c>
      <c r="I477" s="29" t="str">
        <f t="shared" si="7"/>
        <v>Closed</v>
      </c>
    </row>
    <row r="478" spans="1:9">
      <c r="A478" s="27" t="s">
        <v>25</v>
      </c>
      <c r="B478" s="27" t="s">
        <v>13</v>
      </c>
      <c r="C478" s="28">
        <v>39772</v>
      </c>
      <c r="D478" s="27">
        <v>1.49</v>
      </c>
      <c r="E478" s="27">
        <v>1.49</v>
      </c>
      <c r="F478" s="27">
        <v>1.32</v>
      </c>
      <c r="G478" s="27">
        <v>1.37</v>
      </c>
      <c r="H478" s="27">
        <v>195500</v>
      </c>
      <c r="I478" s="29" t="str">
        <f t="shared" si="7"/>
        <v>Closed</v>
      </c>
    </row>
    <row r="479" spans="1:9">
      <c r="A479" s="27" t="s">
        <v>25</v>
      </c>
      <c r="B479" s="27" t="s">
        <v>13</v>
      </c>
      <c r="C479" s="28">
        <v>39773</v>
      </c>
      <c r="D479" s="27">
        <v>1.43</v>
      </c>
      <c r="E479" s="27">
        <v>1.51</v>
      </c>
      <c r="F479" s="27">
        <v>1.1100000000000001</v>
      </c>
      <c r="G479" s="27">
        <v>1.5</v>
      </c>
      <c r="H479" s="27">
        <v>316800</v>
      </c>
      <c r="I479" s="29" t="str">
        <f t="shared" si="7"/>
        <v>Closed</v>
      </c>
    </row>
    <row r="480" spans="1:9">
      <c r="A480" s="27" t="s">
        <v>25</v>
      </c>
      <c r="B480" s="27" t="s">
        <v>13</v>
      </c>
      <c r="C480" s="28">
        <v>39776</v>
      </c>
      <c r="D480" s="27">
        <v>1.53</v>
      </c>
      <c r="E480" s="27">
        <v>1.88</v>
      </c>
      <c r="F480" s="27">
        <v>1.48</v>
      </c>
      <c r="G480" s="27">
        <v>1.88</v>
      </c>
      <c r="H480" s="27">
        <v>329700</v>
      </c>
      <c r="I480" s="29" t="str">
        <f t="shared" si="7"/>
        <v>Open</v>
      </c>
    </row>
    <row r="481" spans="1:9">
      <c r="A481" s="27" t="s">
        <v>25</v>
      </c>
      <c r="B481" s="27" t="s">
        <v>13</v>
      </c>
      <c r="C481" s="28">
        <v>39777</v>
      </c>
      <c r="D481" s="27">
        <v>1.91</v>
      </c>
      <c r="E481" s="27">
        <v>1.91</v>
      </c>
      <c r="F481" s="27">
        <v>1.61</v>
      </c>
      <c r="G481" s="27">
        <v>1.8</v>
      </c>
      <c r="H481" s="27">
        <v>182800</v>
      </c>
      <c r="I481" s="29" t="str">
        <f t="shared" si="7"/>
        <v>Closed</v>
      </c>
    </row>
    <row r="482" spans="1:9">
      <c r="A482" s="27" t="s">
        <v>25</v>
      </c>
      <c r="B482" s="27" t="s">
        <v>13</v>
      </c>
      <c r="C482" s="28">
        <v>39778</v>
      </c>
      <c r="D482" s="27">
        <v>1.79</v>
      </c>
      <c r="E482" s="27">
        <v>1.92</v>
      </c>
      <c r="F482" s="27">
        <v>1.66</v>
      </c>
      <c r="G482" s="27">
        <v>1.83</v>
      </c>
      <c r="H482" s="27">
        <v>316300</v>
      </c>
      <c r="I482" s="29" t="str">
        <f t="shared" si="7"/>
        <v>Open</v>
      </c>
    </row>
    <row r="483" spans="1:9">
      <c r="A483" s="27" t="s">
        <v>25</v>
      </c>
      <c r="B483" s="27" t="s">
        <v>13</v>
      </c>
      <c r="C483" s="28">
        <v>39780</v>
      </c>
      <c r="D483" s="27">
        <v>1.79</v>
      </c>
      <c r="E483" s="27">
        <v>1.82</v>
      </c>
      <c r="F483" s="27">
        <v>1.64</v>
      </c>
      <c r="G483" s="27">
        <v>1.71</v>
      </c>
      <c r="H483" s="27">
        <v>90500</v>
      </c>
      <c r="I483" s="29" t="str">
        <f t="shared" si="7"/>
        <v>Open</v>
      </c>
    </row>
    <row r="484" spans="1:9">
      <c r="A484" s="27" t="s">
        <v>25</v>
      </c>
      <c r="B484" s="27" t="s">
        <v>13</v>
      </c>
      <c r="C484" s="28">
        <v>39783</v>
      </c>
      <c r="D484" s="27">
        <v>1.73</v>
      </c>
      <c r="E484" s="27">
        <v>1.76</v>
      </c>
      <c r="F484" s="27">
        <v>1.55</v>
      </c>
      <c r="G484" s="27">
        <v>1.62</v>
      </c>
      <c r="H484" s="27">
        <v>177500</v>
      </c>
      <c r="I484" s="29" t="str">
        <f t="shared" si="7"/>
        <v>Closed</v>
      </c>
    </row>
    <row r="485" spans="1:9">
      <c r="A485" s="27" t="s">
        <v>25</v>
      </c>
      <c r="B485" s="27" t="s">
        <v>13</v>
      </c>
      <c r="C485" s="28">
        <v>39784</v>
      </c>
      <c r="D485" s="27">
        <v>1.68</v>
      </c>
      <c r="E485" s="27">
        <v>1.7</v>
      </c>
      <c r="F485" s="27">
        <v>1.54</v>
      </c>
      <c r="G485" s="27">
        <v>1.63</v>
      </c>
      <c r="H485" s="27">
        <v>81500</v>
      </c>
      <c r="I485" s="29" t="str">
        <f t="shared" si="7"/>
        <v>Open</v>
      </c>
    </row>
    <row r="486" spans="1:9">
      <c r="A486" s="27" t="s">
        <v>25</v>
      </c>
      <c r="B486" s="27" t="s">
        <v>13</v>
      </c>
      <c r="C486" s="28">
        <v>39785</v>
      </c>
      <c r="D486" s="27">
        <v>1.56</v>
      </c>
      <c r="E486" s="27">
        <v>1.72</v>
      </c>
      <c r="F486" s="27">
        <v>1.52</v>
      </c>
      <c r="G486" s="27">
        <v>1.71</v>
      </c>
      <c r="H486" s="27">
        <v>119000</v>
      </c>
      <c r="I486" s="29" t="str">
        <f t="shared" si="7"/>
        <v>Open</v>
      </c>
    </row>
    <row r="487" spans="1:9">
      <c r="A487" s="27" t="s">
        <v>25</v>
      </c>
      <c r="B487" s="27" t="s">
        <v>13</v>
      </c>
      <c r="C487" s="28">
        <v>39786</v>
      </c>
      <c r="D487" s="27">
        <v>1.68</v>
      </c>
      <c r="E487" s="27">
        <v>1.85</v>
      </c>
      <c r="F487" s="27">
        <v>1.62</v>
      </c>
      <c r="G487" s="27">
        <v>1.71</v>
      </c>
      <c r="H487" s="27">
        <v>143500</v>
      </c>
      <c r="I487" s="29" t="str">
        <f t="shared" si="7"/>
        <v>Open</v>
      </c>
    </row>
    <row r="488" spans="1:9">
      <c r="A488" s="27" t="s">
        <v>25</v>
      </c>
      <c r="B488" s="27" t="s">
        <v>13</v>
      </c>
      <c r="C488" s="28">
        <v>39787</v>
      </c>
      <c r="D488" s="27">
        <v>1.67</v>
      </c>
      <c r="E488" s="27">
        <v>1.72</v>
      </c>
      <c r="F488" s="27">
        <v>1.51</v>
      </c>
      <c r="G488" s="27">
        <v>1.7</v>
      </c>
      <c r="H488" s="27">
        <v>168500</v>
      </c>
      <c r="I488" s="29" t="str">
        <f t="shared" si="7"/>
        <v>Closed</v>
      </c>
    </row>
    <row r="489" spans="1:9">
      <c r="A489" s="27" t="s">
        <v>25</v>
      </c>
      <c r="B489" s="27" t="s">
        <v>13</v>
      </c>
      <c r="C489" s="28">
        <v>39790</v>
      </c>
      <c r="D489" s="27">
        <v>1.75</v>
      </c>
      <c r="E489" s="27">
        <v>1.84</v>
      </c>
      <c r="F489" s="27">
        <v>1.7</v>
      </c>
      <c r="G489" s="27">
        <v>1.76</v>
      </c>
      <c r="H489" s="27">
        <v>246400</v>
      </c>
      <c r="I489" s="29" t="str">
        <f t="shared" si="7"/>
        <v>Open</v>
      </c>
    </row>
    <row r="490" spans="1:9">
      <c r="A490" s="27" t="s">
        <v>25</v>
      </c>
      <c r="B490" s="27" t="s">
        <v>13</v>
      </c>
      <c r="C490" s="28">
        <v>39791</v>
      </c>
      <c r="D490" s="27">
        <v>1.73</v>
      </c>
      <c r="E490" s="27">
        <v>1.79</v>
      </c>
      <c r="F490" s="27">
        <v>1.6</v>
      </c>
      <c r="G490" s="27">
        <v>1.63</v>
      </c>
      <c r="H490" s="27">
        <v>184700</v>
      </c>
      <c r="I490" s="29" t="str">
        <f t="shared" si="7"/>
        <v>Open</v>
      </c>
    </row>
    <row r="491" spans="1:9">
      <c r="A491" s="27" t="s">
        <v>25</v>
      </c>
      <c r="B491" s="27" t="s">
        <v>13</v>
      </c>
      <c r="C491" s="28">
        <v>39792</v>
      </c>
      <c r="D491" s="27">
        <v>1.67</v>
      </c>
      <c r="E491" s="27">
        <v>1.71</v>
      </c>
      <c r="F491" s="27">
        <v>1.63</v>
      </c>
      <c r="G491" s="27">
        <v>1.65</v>
      </c>
      <c r="H491" s="27">
        <v>97900</v>
      </c>
      <c r="I491" s="29" t="str">
        <f t="shared" si="7"/>
        <v>Open</v>
      </c>
    </row>
    <row r="492" spans="1:9">
      <c r="A492" s="27" t="s">
        <v>25</v>
      </c>
      <c r="B492" s="27" t="s">
        <v>13</v>
      </c>
      <c r="C492" s="28">
        <v>39793</v>
      </c>
      <c r="D492" s="27">
        <v>1.7</v>
      </c>
      <c r="E492" s="27">
        <v>1.7</v>
      </c>
      <c r="F492" s="27">
        <v>1.59</v>
      </c>
      <c r="G492" s="27">
        <v>1.59</v>
      </c>
      <c r="H492" s="27">
        <v>119600</v>
      </c>
      <c r="I492" s="29" t="str">
        <f t="shared" si="7"/>
        <v>Open</v>
      </c>
    </row>
    <row r="493" spans="1:9">
      <c r="A493" s="27" t="s">
        <v>25</v>
      </c>
      <c r="B493" s="27" t="s">
        <v>13</v>
      </c>
      <c r="C493" s="28">
        <v>39794</v>
      </c>
      <c r="D493" s="27">
        <v>1.52</v>
      </c>
      <c r="E493" s="27">
        <v>1.6</v>
      </c>
      <c r="F493" s="27">
        <v>1.5</v>
      </c>
      <c r="G493" s="27">
        <v>1.59</v>
      </c>
      <c r="H493" s="27">
        <v>122600</v>
      </c>
      <c r="I493" s="29" t="str">
        <f t="shared" si="7"/>
        <v>Open</v>
      </c>
    </row>
    <row r="494" spans="1:9">
      <c r="A494" s="27" t="s">
        <v>25</v>
      </c>
      <c r="B494" s="27" t="s">
        <v>13</v>
      </c>
      <c r="C494" s="28">
        <v>39797</v>
      </c>
      <c r="D494" s="27">
        <v>1.59</v>
      </c>
      <c r="E494" s="27">
        <v>1.62</v>
      </c>
      <c r="F494" s="27">
        <v>1.5</v>
      </c>
      <c r="G494" s="27">
        <v>1.56</v>
      </c>
      <c r="H494" s="27">
        <v>80100</v>
      </c>
      <c r="I494" s="29" t="str">
        <f t="shared" si="7"/>
        <v>Open</v>
      </c>
    </row>
    <row r="495" spans="1:9">
      <c r="A495" s="27" t="s">
        <v>25</v>
      </c>
      <c r="B495" s="27" t="s">
        <v>13</v>
      </c>
      <c r="C495" s="28">
        <v>39798</v>
      </c>
      <c r="D495" s="27">
        <v>1.64</v>
      </c>
      <c r="E495" s="27">
        <v>1.66</v>
      </c>
      <c r="F495" s="27">
        <v>1.54</v>
      </c>
      <c r="G495" s="27">
        <v>1.63</v>
      </c>
      <c r="H495" s="27">
        <v>170400</v>
      </c>
      <c r="I495" s="29" t="str">
        <f t="shared" si="7"/>
        <v>Open</v>
      </c>
    </row>
    <row r="496" spans="1:9">
      <c r="A496" s="27" t="s">
        <v>25</v>
      </c>
      <c r="B496" s="27" t="s">
        <v>13</v>
      </c>
      <c r="C496" s="28">
        <v>39799</v>
      </c>
      <c r="D496" s="27">
        <v>1.6</v>
      </c>
      <c r="E496" s="27">
        <v>1.62</v>
      </c>
      <c r="F496" s="27">
        <v>1.56</v>
      </c>
      <c r="G496" s="27">
        <v>1.6</v>
      </c>
      <c r="H496" s="27">
        <v>125600</v>
      </c>
      <c r="I496" s="29" t="str">
        <f t="shared" si="7"/>
        <v>Open</v>
      </c>
    </row>
    <row r="497" spans="1:9">
      <c r="A497" s="27" t="s">
        <v>25</v>
      </c>
      <c r="B497" s="27" t="s">
        <v>13</v>
      </c>
      <c r="C497" s="28">
        <v>39800</v>
      </c>
      <c r="D497" s="27">
        <v>1.6</v>
      </c>
      <c r="E497" s="27">
        <v>1.69</v>
      </c>
      <c r="F497" s="27">
        <v>1.5</v>
      </c>
      <c r="G497" s="27">
        <v>1.52</v>
      </c>
      <c r="H497" s="27">
        <v>250700</v>
      </c>
      <c r="I497" s="29" t="str">
        <f t="shared" si="7"/>
        <v>Open</v>
      </c>
    </row>
    <row r="498" spans="1:9">
      <c r="A498" s="27" t="s">
        <v>25</v>
      </c>
      <c r="B498" s="27" t="s">
        <v>13</v>
      </c>
      <c r="C498" s="28">
        <v>39801</v>
      </c>
      <c r="D498" s="27">
        <v>1.6</v>
      </c>
      <c r="E498" s="27">
        <v>1.77</v>
      </c>
      <c r="F498" s="27">
        <v>1.58</v>
      </c>
      <c r="G498" s="27">
        <v>1.62</v>
      </c>
      <c r="H498" s="27">
        <v>404500</v>
      </c>
      <c r="I498" s="29" t="str">
        <f t="shared" si="7"/>
        <v>Open</v>
      </c>
    </row>
    <row r="499" spans="1:9">
      <c r="A499" s="27" t="s">
        <v>25</v>
      </c>
      <c r="B499" s="27" t="s">
        <v>13</v>
      </c>
      <c r="C499" s="28">
        <v>39804</v>
      </c>
      <c r="D499" s="27">
        <v>1.62</v>
      </c>
      <c r="E499" s="27">
        <v>1.84</v>
      </c>
      <c r="F499" s="27">
        <v>1.62</v>
      </c>
      <c r="G499" s="27">
        <v>1.83</v>
      </c>
      <c r="H499" s="27">
        <v>219300</v>
      </c>
      <c r="I499" s="29" t="str">
        <f t="shared" si="7"/>
        <v>Open</v>
      </c>
    </row>
    <row r="500" spans="1:9">
      <c r="A500" s="27" t="s">
        <v>25</v>
      </c>
      <c r="B500" s="27" t="s">
        <v>13</v>
      </c>
      <c r="C500" s="28">
        <v>39805</v>
      </c>
      <c r="D500" s="27">
        <v>1.84</v>
      </c>
      <c r="E500" s="27">
        <v>1.88</v>
      </c>
      <c r="F500" s="27">
        <v>1.78</v>
      </c>
      <c r="G500" s="27">
        <v>1.78</v>
      </c>
      <c r="H500" s="27">
        <v>60500</v>
      </c>
      <c r="I500" s="29" t="str">
        <f t="shared" si="7"/>
        <v>Open</v>
      </c>
    </row>
    <row r="501" spans="1:9">
      <c r="A501" s="27" t="s">
        <v>25</v>
      </c>
      <c r="B501" s="27" t="s">
        <v>13</v>
      </c>
      <c r="C501" s="28">
        <v>39806</v>
      </c>
      <c r="D501" s="27">
        <v>1.79</v>
      </c>
      <c r="E501" s="27">
        <v>1.81</v>
      </c>
      <c r="F501" s="27">
        <v>1.58</v>
      </c>
      <c r="G501" s="27">
        <v>1.58</v>
      </c>
      <c r="H501" s="27">
        <v>54100</v>
      </c>
      <c r="I501" s="29" t="str">
        <f t="shared" si="7"/>
        <v>Closed</v>
      </c>
    </row>
    <row r="502" spans="1:9">
      <c r="A502" s="27" t="s">
        <v>25</v>
      </c>
      <c r="B502" s="27" t="s">
        <v>13</v>
      </c>
      <c r="C502" s="28">
        <v>39808</v>
      </c>
      <c r="D502" s="27">
        <v>1.61</v>
      </c>
      <c r="E502" s="27">
        <v>1.7</v>
      </c>
      <c r="F502" s="27">
        <v>1.58</v>
      </c>
      <c r="G502" s="27">
        <v>1.69</v>
      </c>
      <c r="H502" s="27">
        <v>76000</v>
      </c>
      <c r="I502" s="29" t="str">
        <f t="shared" si="7"/>
        <v>Open</v>
      </c>
    </row>
    <row r="503" spans="1:9">
      <c r="A503" s="27" t="s">
        <v>25</v>
      </c>
      <c r="B503" s="27" t="s">
        <v>13</v>
      </c>
      <c r="C503" s="28">
        <v>39811</v>
      </c>
      <c r="D503" s="27">
        <v>1.69</v>
      </c>
      <c r="E503" s="27">
        <v>1.73</v>
      </c>
      <c r="F503" s="27">
        <v>1.6</v>
      </c>
      <c r="G503" s="27">
        <v>1.67</v>
      </c>
      <c r="H503" s="27">
        <v>117900</v>
      </c>
      <c r="I503" s="29" t="str">
        <f t="shared" si="7"/>
        <v>Open</v>
      </c>
    </row>
    <row r="504" spans="1:9">
      <c r="A504" s="27" t="s">
        <v>25</v>
      </c>
      <c r="B504" s="27" t="s">
        <v>13</v>
      </c>
      <c r="C504" s="28">
        <v>39812</v>
      </c>
      <c r="D504" s="27">
        <v>1.7</v>
      </c>
      <c r="E504" s="27">
        <v>1.81</v>
      </c>
      <c r="F504" s="27">
        <v>1.64</v>
      </c>
      <c r="G504" s="27">
        <v>1.79</v>
      </c>
      <c r="H504" s="27">
        <v>117500</v>
      </c>
      <c r="I504" s="29" t="str">
        <f t="shared" si="7"/>
        <v>Open</v>
      </c>
    </row>
    <row r="505" spans="1:9">
      <c r="A505" s="27" t="s">
        <v>25</v>
      </c>
      <c r="B505" s="27" t="s">
        <v>13</v>
      </c>
      <c r="C505" s="28">
        <v>39813</v>
      </c>
      <c r="D505" s="27">
        <v>1.79</v>
      </c>
      <c r="E505" s="27">
        <v>1.9</v>
      </c>
      <c r="F505" s="27">
        <v>1.7</v>
      </c>
      <c r="G505" s="27">
        <v>1.89</v>
      </c>
      <c r="H505" s="27">
        <v>155400</v>
      </c>
      <c r="I505" s="29" t="str">
        <f t="shared" si="7"/>
        <v>Open</v>
      </c>
    </row>
    <row r="506" spans="1:9">
      <c r="A506" s="27" t="s">
        <v>25</v>
      </c>
      <c r="B506" s="27" t="s">
        <v>13</v>
      </c>
      <c r="C506" s="28">
        <v>39815</v>
      </c>
      <c r="D506" s="27">
        <v>1.91</v>
      </c>
      <c r="E506" s="27">
        <v>2.0499999999999998</v>
      </c>
      <c r="F506" s="27">
        <v>1.87</v>
      </c>
      <c r="G506" s="27">
        <v>1.96</v>
      </c>
      <c r="H506" s="27">
        <v>120700</v>
      </c>
      <c r="I506" s="29" t="str">
        <f t="shared" si="7"/>
        <v>Open</v>
      </c>
    </row>
    <row r="507" spans="1:9">
      <c r="A507" s="27" t="s">
        <v>25</v>
      </c>
      <c r="B507" s="27" t="s">
        <v>13</v>
      </c>
      <c r="C507" s="28">
        <v>39818</v>
      </c>
      <c r="D507" s="27">
        <v>2</v>
      </c>
      <c r="E507" s="27">
        <v>2.11</v>
      </c>
      <c r="F507" s="27">
        <v>1.99</v>
      </c>
      <c r="G507" s="27">
        <v>2.09</v>
      </c>
      <c r="H507" s="27">
        <v>188100</v>
      </c>
      <c r="I507" s="29" t="str">
        <f t="shared" si="7"/>
        <v>Open</v>
      </c>
    </row>
    <row r="508" spans="1:9">
      <c r="A508" s="27" t="s">
        <v>25</v>
      </c>
      <c r="B508" s="27" t="s">
        <v>13</v>
      </c>
      <c r="C508" s="28">
        <v>39819</v>
      </c>
      <c r="D508" s="27">
        <v>2.08</v>
      </c>
      <c r="E508" s="27">
        <v>2.15</v>
      </c>
      <c r="F508" s="27">
        <v>1.94</v>
      </c>
      <c r="G508" s="27">
        <v>1.94</v>
      </c>
      <c r="H508" s="27">
        <v>234500</v>
      </c>
      <c r="I508" s="29" t="str">
        <f t="shared" si="7"/>
        <v>Open</v>
      </c>
    </row>
    <row r="509" spans="1:9">
      <c r="A509" s="27" t="s">
        <v>25</v>
      </c>
      <c r="B509" s="27" t="s">
        <v>13</v>
      </c>
      <c r="C509" s="28">
        <v>39820</v>
      </c>
      <c r="D509" s="27">
        <v>1.89</v>
      </c>
      <c r="E509" s="27">
        <v>1.95</v>
      </c>
      <c r="F509" s="27">
        <v>1.88</v>
      </c>
      <c r="G509" s="27">
        <v>1.92</v>
      </c>
      <c r="H509" s="27">
        <v>224000</v>
      </c>
      <c r="I509" s="29" t="str">
        <f t="shared" si="7"/>
        <v>Open</v>
      </c>
    </row>
    <row r="510" spans="1:9">
      <c r="A510" s="27" t="s">
        <v>25</v>
      </c>
      <c r="B510" s="27" t="s">
        <v>13</v>
      </c>
      <c r="C510" s="28">
        <v>39821</v>
      </c>
      <c r="D510" s="27">
        <v>1.89</v>
      </c>
      <c r="E510" s="27">
        <v>1.95</v>
      </c>
      <c r="F510" s="27">
        <v>1.86</v>
      </c>
      <c r="G510" s="27">
        <v>1.94</v>
      </c>
      <c r="H510" s="27">
        <v>121800</v>
      </c>
      <c r="I510" s="29" t="str">
        <f t="shared" si="7"/>
        <v>Open</v>
      </c>
    </row>
    <row r="511" spans="1:9">
      <c r="A511" s="27" t="s">
        <v>25</v>
      </c>
      <c r="B511" s="27" t="s">
        <v>13</v>
      </c>
      <c r="C511" s="28">
        <v>39822</v>
      </c>
      <c r="D511" s="27">
        <v>1.95</v>
      </c>
      <c r="E511" s="27">
        <v>2</v>
      </c>
      <c r="F511" s="27">
        <v>1.9</v>
      </c>
      <c r="G511" s="27">
        <v>1.9</v>
      </c>
      <c r="H511" s="27">
        <v>146600</v>
      </c>
      <c r="I511" s="29" t="str">
        <f t="shared" si="7"/>
        <v>Open</v>
      </c>
    </row>
    <row r="512" spans="1:9">
      <c r="A512" s="27" t="s">
        <v>25</v>
      </c>
      <c r="B512" s="27" t="s">
        <v>13</v>
      </c>
      <c r="C512" s="28">
        <v>39825</v>
      </c>
      <c r="D512" s="27">
        <v>1.99</v>
      </c>
      <c r="E512" s="27">
        <v>1.99</v>
      </c>
      <c r="F512" s="27">
        <v>1.75</v>
      </c>
      <c r="G512" s="27">
        <v>1.77</v>
      </c>
      <c r="H512" s="27">
        <v>175800</v>
      </c>
      <c r="I512" s="29" t="str">
        <f t="shared" si="7"/>
        <v>Closed</v>
      </c>
    </row>
    <row r="513" spans="1:9">
      <c r="A513" s="27" t="s">
        <v>25</v>
      </c>
      <c r="B513" s="27" t="s">
        <v>13</v>
      </c>
      <c r="C513" s="28">
        <v>39826</v>
      </c>
      <c r="D513" s="27">
        <v>1.77</v>
      </c>
      <c r="E513" s="27">
        <v>1.89</v>
      </c>
      <c r="F513" s="27">
        <v>1.77</v>
      </c>
      <c r="G513" s="27">
        <v>1.84</v>
      </c>
      <c r="H513" s="27">
        <v>99600</v>
      </c>
      <c r="I513" s="29" t="str">
        <f t="shared" si="7"/>
        <v>Open</v>
      </c>
    </row>
    <row r="514" spans="1:9">
      <c r="A514" s="27" t="s">
        <v>25</v>
      </c>
      <c r="B514" s="27" t="s">
        <v>13</v>
      </c>
      <c r="C514" s="28">
        <v>39827</v>
      </c>
      <c r="D514" s="27">
        <v>1.78</v>
      </c>
      <c r="E514" s="27">
        <v>1.86</v>
      </c>
      <c r="F514" s="27">
        <v>1.75</v>
      </c>
      <c r="G514" s="27">
        <v>1.84</v>
      </c>
      <c r="H514" s="27">
        <v>106300</v>
      </c>
      <c r="I514" s="29" t="str">
        <f t="shared" ref="I514:I577" si="8">IF(F514&lt;D514-0.15,"Closed","Open")</f>
        <v>Open</v>
      </c>
    </row>
    <row r="515" spans="1:9">
      <c r="A515" s="27" t="s">
        <v>25</v>
      </c>
      <c r="B515" s="27" t="s">
        <v>13</v>
      </c>
      <c r="C515" s="28">
        <v>39828</v>
      </c>
      <c r="D515" s="27">
        <v>1.85</v>
      </c>
      <c r="E515" s="27">
        <v>1.95</v>
      </c>
      <c r="F515" s="27">
        <v>1.78</v>
      </c>
      <c r="G515" s="27">
        <v>1.95</v>
      </c>
      <c r="H515" s="27">
        <v>109300</v>
      </c>
      <c r="I515" s="29" t="str">
        <f t="shared" si="8"/>
        <v>Open</v>
      </c>
    </row>
    <row r="516" spans="1:9">
      <c r="A516" s="27" t="s">
        <v>25</v>
      </c>
      <c r="B516" s="27" t="s">
        <v>13</v>
      </c>
      <c r="C516" s="28">
        <v>39829</v>
      </c>
      <c r="D516" s="27">
        <v>1.94</v>
      </c>
      <c r="E516" s="27">
        <v>1.94</v>
      </c>
      <c r="F516" s="27">
        <v>1.77</v>
      </c>
      <c r="G516" s="27">
        <v>1.86</v>
      </c>
      <c r="H516" s="27">
        <v>142200</v>
      </c>
      <c r="I516" s="29" t="str">
        <f t="shared" si="8"/>
        <v>Closed</v>
      </c>
    </row>
    <row r="517" spans="1:9">
      <c r="A517" s="27" t="s">
        <v>25</v>
      </c>
      <c r="B517" s="27" t="s">
        <v>13</v>
      </c>
      <c r="C517" s="28">
        <v>39833</v>
      </c>
      <c r="D517" s="27">
        <v>1.83</v>
      </c>
      <c r="E517" s="27">
        <v>1.86</v>
      </c>
      <c r="F517" s="27">
        <v>1.74</v>
      </c>
      <c r="G517" s="27">
        <v>1.74</v>
      </c>
      <c r="H517" s="27">
        <v>128400</v>
      </c>
      <c r="I517" s="29" t="str">
        <f t="shared" si="8"/>
        <v>Open</v>
      </c>
    </row>
    <row r="518" spans="1:9">
      <c r="A518" s="27" t="s">
        <v>25</v>
      </c>
      <c r="B518" s="27" t="s">
        <v>13</v>
      </c>
      <c r="C518" s="28">
        <v>39834</v>
      </c>
      <c r="D518" s="27">
        <v>1.77</v>
      </c>
      <c r="E518" s="27">
        <v>1.79</v>
      </c>
      <c r="F518" s="27">
        <v>1.72</v>
      </c>
      <c r="G518" s="27">
        <v>1.76</v>
      </c>
      <c r="H518" s="27">
        <v>111100</v>
      </c>
      <c r="I518" s="29" t="str">
        <f t="shared" si="8"/>
        <v>Open</v>
      </c>
    </row>
    <row r="519" spans="1:9">
      <c r="A519" s="27" t="s">
        <v>25</v>
      </c>
      <c r="B519" s="27" t="s">
        <v>13</v>
      </c>
      <c r="C519" s="28">
        <v>39835</v>
      </c>
      <c r="D519" s="27">
        <v>1.76</v>
      </c>
      <c r="E519" s="27">
        <v>1.82</v>
      </c>
      <c r="F519" s="27">
        <v>1.7</v>
      </c>
      <c r="G519" s="27">
        <v>1.77</v>
      </c>
      <c r="H519" s="27">
        <v>71600</v>
      </c>
      <c r="I519" s="29" t="str">
        <f t="shared" si="8"/>
        <v>Open</v>
      </c>
    </row>
    <row r="520" spans="1:9">
      <c r="A520" s="27" t="s">
        <v>25</v>
      </c>
      <c r="B520" s="27" t="s">
        <v>13</v>
      </c>
      <c r="C520" s="28">
        <v>39836</v>
      </c>
      <c r="D520" s="27">
        <v>1.71</v>
      </c>
      <c r="E520" s="27">
        <v>1.76</v>
      </c>
      <c r="F520" s="27">
        <v>1.65</v>
      </c>
      <c r="G520" s="27">
        <v>1.67</v>
      </c>
      <c r="H520" s="27">
        <v>62300</v>
      </c>
      <c r="I520" s="29" t="str">
        <f t="shared" si="8"/>
        <v>Open</v>
      </c>
    </row>
    <row r="521" spans="1:9">
      <c r="A521" s="27" t="s">
        <v>25</v>
      </c>
      <c r="B521" s="27" t="s">
        <v>13</v>
      </c>
      <c r="C521" s="28">
        <v>39839</v>
      </c>
      <c r="D521" s="27">
        <v>1.67</v>
      </c>
      <c r="E521" s="27">
        <v>1.72</v>
      </c>
      <c r="F521" s="27">
        <v>1.6</v>
      </c>
      <c r="G521" s="27">
        <v>1.61</v>
      </c>
      <c r="H521" s="27">
        <v>192400</v>
      </c>
      <c r="I521" s="29" t="str">
        <f t="shared" si="8"/>
        <v>Open</v>
      </c>
    </row>
    <row r="522" spans="1:9">
      <c r="A522" s="27" t="s">
        <v>25</v>
      </c>
      <c r="B522" s="27" t="s">
        <v>13</v>
      </c>
      <c r="C522" s="28">
        <v>39840</v>
      </c>
      <c r="D522" s="27">
        <v>1.61</v>
      </c>
      <c r="E522" s="27">
        <v>1.71</v>
      </c>
      <c r="F522" s="27">
        <v>1.61</v>
      </c>
      <c r="G522" s="27">
        <v>1.71</v>
      </c>
      <c r="H522" s="27">
        <v>34700</v>
      </c>
      <c r="I522" s="29" t="str">
        <f t="shared" si="8"/>
        <v>Open</v>
      </c>
    </row>
    <row r="523" spans="1:9">
      <c r="A523" s="27" t="s">
        <v>25</v>
      </c>
      <c r="B523" s="27" t="s">
        <v>13</v>
      </c>
      <c r="C523" s="28">
        <v>39841</v>
      </c>
      <c r="D523" s="27">
        <v>1.79</v>
      </c>
      <c r="E523" s="27">
        <v>1.8</v>
      </c>
      <c r="F523" s="27">
        <v>1.69</v>
      </c>
      <c r="G523" s="27">
        <v>1.76</v>
      </c>
      <c r="H523" s="27">
        <v>92700</v>
      </c>
      <c r="I523" s="29" t="str">
        <f t="shared" si="8"/>
        <v>Open</v>
      </c>
    </row>
    <row r="524" spans="1:9">
      <c r="A524" s="27" t="s">
        <v>25</v>
      </c>
      <c r="B524" s="27" t="s">
        <v>13</v>
      </c>
      <c r="C524" s="28">
        <v>39842</v>
      </c>
      <c r="D524" s="27">
        <v>1.74</v>
      </c>
      <c r="E524" s="27">
        <v>1.76</v>
      </c>
      <c r="F524" s="27">
        <v>1.45</v>
      </c>
      <c r="G524" s="27">
        <v>1.48</v>
      </c>
      <c r="H524" s="27">
        <v>207400</v>
      </c>
      <c r="I524" s="29" t="str">
        <f t="shared" si="8"/>
        <v>Closed</v>
      </c>
    </row>
    <row r="525" spans="1:9">
      <c r="A525" s="27" t="s">
        <v>25</v>
      </c>
      <c r="B525" s="27" t="s">
        <v>13</v>
      </c>
      <c r="C525" s="28">
        <v>39843</v>
      </c>
      <c r="D525" s="27">
        <v>1.5</v>
      </c>
      <c r="E525" s="27">
        <v>1.51</v>
      </c>
      <c r="F525" s="27">
        <v>1.41</v>
      </c>
      <c r="G525" s="27">
        <v>1.41</v>
      </c>
      <c r="H525" s="27">
        <v>139300</v>
      </c>
      <c r="I525" s="29" t="str">
        <f t="shared" si="8"/>
        <v>Open</v>
      </c>
    </row>
    <row r="526" spans="1:9">
      <c r="A526" s="27" t="s">
        <v>25</v>
      </c>
      <c r="B526" s="27" t="s">
        <v>13</v>
      </c>
      <c r="C526" s="28">
        <v>39846</v>
      </c>
      <c r="D526" s="27">
        <v>1.45</v>
      </c>
      <c r="E526" s="27">
        <v>1.45</v>
      </c>
      <c r="F526" s="27">
        <v>1.3</v>
      </c>
      <c r="G526" s="27">
        <v>1.42</v>
      </c>
      <c r="H526" s="27">
        <v>261000</v>
      </c>
      <c r="I526" s="29" t="str">
        <f t="shared" si="8"/>
        <v>Open</v>
      </c>
    </row>
    <row r="527" spans="1:9">
      <c r="A527" s="27" t="s">
        <v>25</v>
      </c>
      <c r="B527" s="27" t="s">
        <v>13</v>
      </c>
      <c r="C527" s="28">
        <v>39847</v>
      </c>
      <c r="D527" s="27">
        <v>1.44</v>
      </c>
      <c r="E527" s="27">
        <v>1.45</v>
      </c>
      <c r="F527" s="27">
        <v>1.41</v>
      </c>
      <c r="G527" s="27">
        <v>1.42</v>
      </c>
      <c r="H527" s="27">
        <v>125000</v>
      </c>
      <c r="I527" s="29" t="str">
        <f t="shared" si="8"/>
        <v>Open</v>
      </c>
    </row>
    <row r="528" spans="1:9">
      <c r="A528" s="27" t="s">
        <v>25</v>
      </c>
      <c r="B528" s="27" t="s">
        <v>13</v>
      </c>
      <c r="C528" s="28">
        <v>39848</v>
      </c>
      <c r="D528" s="27">
        <v>1.42</v>
      </c>
      <c r="E528" s="27">
        <v>1.44</v>
      </c>
      <c r="F528" s="27">
        <v>1.4</v>
      </c>
      <c r="G528" s="27">
        <v>1.4</v>
      </c>
      <c r="H528" s="27">
        <v>116800</v>
      </c>
      <c r="I528" s="29" t="str">
        <f t="shared" si="8"/>
        <v>Open</v>
      </c>
    </row>
    <row r="529" spans="1:9">
      <c r="A529" s="27" t="s">
        <v>25</v>
      </c>
      <c r="B529" s="27" t="s">
        <v>13</v>
      </c>
      <c r="C529" s="28">
        <v>39849</v>
      </c>
      <c r="D529" s="27">
        <v>1.39</v>
      </c>
      <c r="E529" s="27">
        <v>1.42</v>
      </c>
      <c r="F529" s="27">
        <v>1.34</v>
      </c>
      <c r="G529" s="27">
        <v>1.36</v>
      </c>
      <c r="H529" s="27">
        <v>174100</v>
      </c>
      <c r="I529" s="29" t="str">
        <f t="shared" si="8"/>
        <v>Open</v>
      </c>
    </row>
    <row r="530" spans="1:9">
      <c r="A530" s="27" t="s">
        <v>25</v>
      </c>
      <c r="B530" s="27" t="s">
        <v>13</v>
      </c>
      <c r="C530" s="28">
        <v>39850</v>
      </c>
      <c r="D530" s="27">
        <v>1.36</v>
      </c>
      <c r="E530" s="27">
        <v>1.39</v>
      </c>
      <c r="F530" s="27">
        <v>1.3</v>
      </c>
      <c r="G530" s="27">
        <v>1.34</v>
      </c>
      <c r="H530" s="27">
        <v>159500</v>
      </c>
      <c r="I530" s="29" t="str">
        <f t="shared" si="8"/>
        <v>Open</v>
      </c>
    </row>
    <row r="531" spans="1:9">
      <c r="A531" s="27" t="s">
        <v>25</v>
      </c>
      <c r="B531" s="27" t="s">
        <v>13</v>
      </c>
      <c r="C531" s="28">
        <v>39853</v>
      </c>
      <c r="D531" s="27">
        <v>1.37</v>
      </c>
      <c r="E531" s="27">
        <v>1.37</v>
      </c>
      <c r="F531" s="27">
        <v>1.27</v>
      </c>
      <c r="G531" s="27">
        <v>1.27</v>
      </c>
      <c r="H531" s="27">
        <v>198600</v>
      </c>
      <c r="I531" s="29" t="str">
        <f t="shared" si="8"/>
        <v>Open</v>
      </c>
    </row>
    <row r="532" spans="1:9">
      <c r="A532" s="27" t="s">
        <v>25</v>
      </c>
      <c r="B532" s="27" t="s">
        <v>13</v>
      </c>
      <c r="C532" s="28">
        <v>39854</v>
      </c>
      <c r="D532" s="27">
        <v>0.88</v>
      </c>
      <c r="E532" s="27">
        <v>1.29</v>
      </c>
      <c r="F532" s="27">
        <v>0.88</v>
      </c>
      <c r="G532" s="27">
        <v>1.17</v>
      </c>
      <c r="H532" s="27">
        <v>198500</v>
      </c>
      <c r="I532" s="29" t="str">
        <f t="shared" si="8"/>
        <v>Open</v>
      </c>
    </row>
    <row r="533" spans="1:9">
      <c r="A533" s="27" t="s">
        <v>25</v>
      </c>
      <c r="B533" s="27" t="s">
        <v>13</v>
      </c>
      <c r="C533" s="28">
        <v>39855</v>
      </c>
      <c r="D533" s="27">
        <v>1.18</v>
      </c>
      <c r="E533" s="27">
        <v>1.24</v>
      </c>
      <c r="F533" s="27">
        <v>1.18</v>
      </c>
      <c r="G533" s="27">
        <v>1.21</v>
      </c>
      <c r="H533" s="27">
        <v>123600</v>
      </c>
      <c r="I533" s="29" t="str">
        <f t="shared" si="8"/>
        <v>Open</v>
      </c>
    </row>
    <row r="534" spans="1:9">
      <c r="A534" s="27" t="s">
        <v>25</v>
      </c>
      <c r="B534" s="27" t="s">
        <v>13</v>
      </c>
      <c r="C534" s="28">
        <v>39856</v>
      </c>
      <c r="D534" s="27">
        <v>1.3</v>
      </c>
      <c r="E534" s="27">
        <v>1.3</v>
      </c>
      <c r="F534" s="27">
        <v>1.1599999999999999</v>
      </c>
      <c r="G534" s="27">
        <v>1.2</v>
      </c>
      <c r="H534" s="27">
        <v>106800</v>
      </c>
      <c r="I534" s="29" t="str">
        <f t="shared" si="8"/>
        <v>Open</v>
      </c>
    </row>
    <row r="535" spans="1:9">
      <c r="A535" s="27" t="s">
        <v>25</v>
      </c>
      <c r="B535" s="27" t="s">
        <v>13</v>
      </c>
      <c r="C535" s="28">
        <v>39857</v>
      </c>
      <c r="D535" s="27">
        <v>1.2</v>
      </c>
      <c r="E535" s="27">
        <v>1.33</v>
      </c>
      <c r="F535" s="27">
        <v>1.1399999999999999</v>
      </c>
      <c r="G535" s="27">
        <v>1.1599999999999999</v>
      </c>
      <c r="H535" s="27">
        <v>132500</v>
      </c>
      <c r="I535" s="29" t="str">
        <f t="shared" si="8"/>
        <v>Open</v>
      </c>
    </row>
    <row r="536" spans="1:9">
      <c r="A536" s="27" t="s">
        <v>25</v>
      </c>
      <c r="B536" s="27" t="s">
        <v>13</v>
      </c>
      <c r="C536" s="28">
        <v>39861</v>
      </c>
      <c r="D536" s="27">
        <v>1.1100000000000001</v>
      </c>
      <c r="E536" s="27">
        <v>1.1599999999999999</v>
      </c>
      <c r="F536" s="27">
        <v>1.1000000000000001</v>
      </c>
      <c r="G536" s="27">
        <v>1.1000000000000001</v>
      </c>
      <c r="H536" s="27">
        <v>169500</v>
      </c>
      <c r="I536" s="29" t="str">
        <f t="shared" si="8"/>
        <v>Open</v>
      </c>
    </row>
    <row r="537" spans="1:9">
      <c r="A537" s="27" t="s">
        <v>25</v>
      </c>
      <c r="B537" s="27" t="s">
        <v>13</v>
      </c>
      <c r="C537" s="28">
        <v>39862</v>
      </c>
      <c r="D537" s="27">
        <v>1.1100000000000001</v>
      </c>
      <c r="E537" s="27">
        <v>1.18</v>
      </c>
      <c r="F537" s="27">
        <v>1.1000000000000001</v>
      </c>
      <c r="G537" s="27">
        <v>1.1299999999999999</v>
      </c>
      <c r="H537" s="27">
        <v>261700</v>
      </c>
      <c r="I537" s="29" t="str">
        <f t="shared" si="8"/>
        <v>Open</v>
      </c>
    </row>
    <row r="538" spans="1:9">
      <c r="A538" s="27" t="s">
        <v>25</v>
      </c>
      <c r="B538" s="27" t="s">
        <v>13</v>
      </c>
      <c r="C538" s="28">
        <v>39863</v>
      </c>
      <c r="D538" s="27">
        <v>1.1599999999999999</v>
      </c>
      <c r="E538" s="27">
        <v>1.18</v>
      </c>
      <c r="F538" s="27">
        <v>1.1000000000000001</v>
      </c>
      <c r="G538" s="27">
        <v>1.1100000000000001</v>
      </c>
      <c r="H538" s="27">
        <v>135300</v>
      </c>
      <c r="I538" s="29" t="str">
        <f t="shared" si="8"/>
        <v>Open</v>
      </c>
    </row>
    <row r="539" spans="1:9">
      <c r="A539" s="27" t="s">
        <v>25</v>
      </c>
      <c r="B539" s="27" t="s">
        <v>13</v>
      </c>
      <c r="C539" s="28">
        <v>39864</v>
      </c>
      <c r="D539" s="27">
        <v>0.95</v>
      </c>
      <c r="E539" s="27">
        <v>1.1200000000000001</v>
      </c>
      <c r="F539" s="27">
        <v>0.81</v>
      </c>
      <c r="G539" s="27">
        <v>1.01</v>
      </c>
      <c r="H539" s="27">
        <v>283500</v>
      </c>
      <c r="I539" s="29" t="str">
        <f t="shared" si="8"/>
        <v>Open</v>
      </c>
    </row>
    <row r="540" spans="1:9">
      <c r="A540" s="27" t="s">
        <v>25</v>
      </c>
      <c r="B540" s="27" t="s">
        <v>13</v>
      </c>
      <c r="C540" s="28">
        <v>39867</v>
      </c>
      <c r="D540" s="27">
        <v>1.02</v>
      </c>
      <c r="E540" s="27">
        <v>1.1499999999999999</v>
      </c>
      <c r="F540" s="27">
        <v>0.98</v>
      </c>
      <c r="G540" s="27">
        <v>0.99</v>
      </c>
      <c r="H540" s="27">
        <v>160900</v>
      </c>
      <c r="I540" s="29" t="str">
        <f t="shared" si="8"/>
        <v>Open</v>
      </c>
    </row>
    <row r="541" spans="1:9">
      <c r="A541" s="27" t="s">
        <v>25</v>
      </c>
      <c r="B541" s="27" t="s">
        <v>13</v>
      </c>
      <c r="C541" s="28">
        <v>39868</v>
      </c>
      <c r="D541" s="27">
        <v>1</v>
      </c>
      <c r="E541" s="27">
        <v>1.1200000000000001</v>
      </c>
      <c r="F541" s="27">
        <v>0.9</v>
      </c>
      <c r="G541" s="27">
        <v>1.1200000000000001</v>
      </c>
      <c r="H541" s="27">
        <v>222800</v>
      </c>
      <c r="I541" s="29" t="str">
        <f t="shared" si="8"/>
        <v>Open</v>
      </c>
    </row>
    <row r="542" spans="1:9">
      <c r="A542" s="27" t="s">
        <v>25</v>
      </c>
      <c r="B542" s="27" t="s">
        <v>13</v>
      </c>
      <c r="C542" s="28">
        <v>39869</v>
      </c>
      <c r="D542" s="27">
        <v>1.1100000000000001</v>
      </c>
      <c r="E542" s="27">
        <v>1.1399999999999999</v>
      </c>
      <c r="F542" s="27">
        <v>1.04</v>
      </c>
      <c r="G542" s="27">
        <v>1.05</v>
      </c>
      <c r="H542" s="27">
        <v>106600</v>
      </c>
      <c r="I542" s="29" t="str">
        <f t="shared" si="8"/>
        <v>Open</v>
      </c>
    </row>
    <row r="543" spans="1:9">
      <c r="A543" s="27" t="s">
        <v>25</v>
      </c>
      <c r="B543" s="27" t="s">
        <v>13</v>
      </c>
      <c r="C543" s="28">
        <v>39870</v>
      </c>
      <c r="D543" s="27">
        <v>1.06</v>
      </c>
      <c r="E543" s="27">
        <v>1.07</v>
      </c>
      <c r="F543" s="27">
        <v>1</v>
      </c>
      <c r="G543" s="27">
        <v>1.03</v>
      </c>
      <c r="H543" s="27">
        <v>228300</v>
      </c>
      <c r="I543" s="29" t="str">
        <f t="shared" si="8"/>
        <v>Open</v>
      </c>
    </row>
    <row r="544" spans="1:9">
      <c r="A544" s="27" t="s">
        <v>25</v>
      </c>
      <c r="B544" s="27" t="s">
        <v>13</v>
      </c>
      <c r="C544" s="28">
        <v>39871</v>
      </c>
      <c r="D544" s="27">
        <v>1.01</v>
      </c>
      <c r="E544" s="27">
        <v>1.04</v>
      </c>
      <c r="F544" s="27">
        <v>1</v>
      </c>
      <c r="G544" s="27">
        <v>1.02</v>
      </c>
      <c r="H544" s="27">
        <v>196200</v>
      </c>
      <c r="I544" s="29" t="str">
        <f t="shared" si="8"/>
        <v>Open</v>
      </c>
    </row>
    <row r="545" spans="1:9">
      <c r="A545" s="27" t="s">
        <v>25</v>
      </c>
      <c r="B545" s="27" t="s">
        <v>13</v>
      </c>
      <c r="C545" s="28">
        <v>39874</v>
      </c>
      <c r="D545" s="27">
        <v>1.03</v>
      </c>
      <c r="E545" s="27">
        <v>1.03</v>
      </c>
      <c r="F545" s="27">
        <v>0.95</v>
      </c>
      <c r="G545" s="27">
        <v>0.95</v>
      </c>
      <c r="H545" s="27">
        <v>176100</v>
      </c>
      <c r="I545" s="29" t="str">
        <f t="shared" si="8"/>
        <v>Open</v>
      </c>
    </row>
    <row r="546" spans="1:9">
      <c r="A546" s="27" t="s">
        <v>25</v>
      </c>
      <c r="B546" s="27" t="s">
        <v>13</v>
      </c>
      <c r="C546" s="28">
        <v>39875</v>
      </c>
      <c r="D546" s="27">
        <v>0.93</v>
      </c>
      <c r="E546" s="27">
        <v>1</v>
      </c>
      <c r="F546" s="27">
        <v>0.84</v>
      </c>
      <c r="G546" s="27">
        <v>0.85</v>
      </c>
      <c r="H546" s="27">
        <v>321600</v>
      </c>
      <c r="I546" s="29" t="str">
        <f t="shared" si="8"/>
        <v>Open</v>
      </c>
    </row>
    <row r="547" spans="1:9">
      <c r="A547" s="27" t="s">
        <v>25</v>
      </c>
      <c r="B547" s="27" t="s">
        <v>13</v>
      </c>
      <c r="C547" s="28">
        <v>39876</v>
      </c>
      <c r="D547" s="27">
        <v>0.88</v>
      </c>
      <c r="E547" s="27">
        <v>1</v>
      </c>
      <c r="F547" s="27">
        <v>0.86</v>
      </c>
      <c r="G547" s="27">
        <v>0.97</v>
      </c>
      <c r="H547" s="27">
        <v>113700</v>
      </c>
      <c r="I547" s="29" t="str">
        <f t="shared" si="8"/>
        <v>Open</v>
      </c>
    </row>
    <row r="548" spans="1:9">
      <c r="A548" s="27" t="s">
        <v>25</v>
      </c>
      <c r="B548" s="27" t="s">
        <v>13</v>
      </c>
      <c r="C548" s="28">
        <v>39877</v>
      </c>
      <c r="D548" s="27">
        <v>0.93</v>
      </c>
      <c r="E548" s="27">
        <v>0.94</v>
      </c>
      <c r="F548" s="27">
        <v>0.82</v>
      </c>
      <c r="G548" s="27">
        <v>0.84</v>
      </c>
      <c r="H548" s="27">
        <v>231700</v>
      </c>
      <c r="I548" s="29" t="str">
        <f t="shared" si="8"/>
        <v>Open</v>
      </c>
    </row>
    <row r="549" spans="1:9">
      <c r="A549" s="27" t="s">
        <v>25</v>
      </c>
      <c r="B549" s="27" t="s">
        <v>13</v>
      </c>
      <c r="C549" s="28">
        <v>39878</v>
      </c>
      <c r="D549" s="27">
        <v>0.84</v>
      </c>
      <c r="E549" s="27">
        <v>0.99</v>
      </c>
      <c r="F549" s="27">
        <v>0.8</v>
      </c>
      <c r="G549" s="27">
        <v>0.89</v>
      </c>
      <c r="H549" s="27">
        <v>227500</v>
      </c>
      <c r="I549" s="29" t="str">
        <f t="shared" si="8"/>
        <v>Open</v>
      </c>
    </row>
    <row r="550" spans="1:9">
      <c r="A550" s="27" t="s">
        <v>25</v>
      </c>
      <c r="B550" s="27" t="s">
        <v>13</v>
      </c>
      <c r="C550" s="28">
        <v>39881</v>
      </c>
      <c r="D550" s="27">
        <v>0.93</v>
      </c>
      <c r="E550" s="27">
        <v>0.97</v>
      </c>
      <c r="F550" s="27">
        <v>0.9</v>
      </c>
      <c r="G550" s="27">
        <v>0.9</v>
      </c>
      <c r="H550" s="27">
        <v>125600</v>
      </c>
      <c r="I550" s="29" t="str">
        <f t="shared" si="8"/>
        <v>Open</v>
      </c>
    </row>
    <row r="551" spans="1:9">
      <c r="A551" s="27" t="s">
        <v>25</v>
      </c>
      <c r="B551" s="27" t="s">
        <v>13</v>
      </c>
      <c r="C551" s="28">
        <v>39882</v>
      </c>
      <c r="D551" s="27">
        <v>0.93</v>
      </c>
      <c r="E551" s="27">
        <v>1.06</v>
      </c>
      <c r="F551" s="27">
        <v>0.93</v>
      </c>
      <c r="G551" s="27">
        <v>1.04</v>
      </c>
      <c r="H551" s="27">
        <v>107900</v>
      </c>
      <c r="I551" s="29" t="str">
        <f t="shared" si="8"/>
        <v>Open</v>
      </c>
    </row>
    <row r="552" spans="1:9">
      <c r="A552" s="27" t="s">
        <v>25</v>
      </c>
      <c r="B552" s="27" t="s">
        <v>13</v>
      </c>
      <c r="C552" s="28">
        <v>39883</v>
      </c>
      <c r="D552" s="27">
        <v>1.1000000000000001</v>
      </c>
      <c r="E552" s="27">
        <v>1.1000000000000001</v>
      </c>
      <c r="F552" s="27">
        <v>0.88</v>
      </c>
      <c r="G552" s="27">
        <v>0.88</v>
      </c>
      <c r="H552" s="27">
        <v>174200</v>
      </c>
      <c r="I552" s="29" t="str">
        <f t="shared" si="8"/>
        <v>Closed</v>
      </c>
    </row>
    <row r="553" spans="1:9">
      <c r="A553" s="27" t="s">
        <v>25</v>
      </c>
      <c r="B553" s="27" t="s">
        <v>13</v>
      </c>
      <c r="C553" s="28">
        <v>39884</v>
      </c>
      <c r="D553" s="27">
        <v>0.96</v>
      </c>
      <c r="E553" s="27">
        <v>1.05</v>
      </c>
      <c r="F553" s="27">
        <v>0.9</v>
      </c>
      <c r="G553" s="27">
        <v>1.03</v>
      </c>
      <c r="H553" s="27">
        <v>134000</v>
      </c>
      <c r="I553" s="29" t="str">
        <f t="shared" si="8"/>
        <v>Open</v>
      </c>
    </row>
    <row r="554" spans="1:9">
      <c r="A554" s="27" t="s">
        <v>25</v>
      </c>
      <c r="B554" s="27" t="s">
        <v>13</v>
      </c>
      <c r="C554" s="28">
        <v>39885</v>
      </c>
      <c r="D554" s="27">
        <v>1.05</v>
      </c>
      <c r="E554" s="27">
        <v>1.08</v>
      </c>
      <c r="F554" s="27">
        <v>1</v>
      </c>
      <c r="G554" s="27">
        <v>1.03</v>
      </c>
      <c r="H554" s="27">
        <v>83300</v>
      </c>
      <c r="I554" s="29" t="str">
        <f t="shared" si="8"/>
        <v>Open</v>
      </c>
    </row>
    <row r="555" spans="1:9">
      <c r="A555" s="27" t="s">
        <v>25</v>
      </c>
      <c r="B555" s="27" t="s">
        <v>13</v>
      </c>
      <c r="C555" s="28">
        <v>39888</v>
      </c>
      <c r="D555" s="27">
        <v>1.08</v>
      </c>
      <c r="E555" s="27">
        <v>1.17</v>
      </c>
      <c r="F555" s="27">
        <v>1.08</v>
      </c>
      <c r="G555" s="27">
        <v>1.1000000000000001</v>
      </c>
      <c r="H555" s="27">
        <v>104800</v>
      </c>
      <c r="I555" s="29" t="str">
        <f t="shared" si="8"/>
        <v>Open</v>
      </c>
    </row>
    <row r="556" spans="1:9">
      <c r="A556" s="27" t="s">
        <v>25</v>
      </c>
      <c r="B556" s="27" t="s">
        <v>13</v>
      </c>
      <c r="C556" s="28">
        <v>39889</v>
      </c>
      <c r="D556" s="27">
        <v>1.1499999999999999</v>
      </c>
      <c r="E556" s="27">
        <v>1.38</v>
      </c>
      <c r="F556" s="27">
        <v>1.1499999999999999</v>
      </c>
      <c r="G556" s="27">
        <v>1.37</v>
      </c>
      <c r="H556" s="27">
        <v>141100</v>
      </c>
      <c r="I556" s="29" t="str">
        <f t="shared" si="8"/>
        <v>Open</v>
      </c>
    </row>
    <row r="557" spans="1:9">
      <c r="A557" s="27" t="s">
        <v>25</v>
      </c>
      <c r="B557" s="27" t="s">
        <v>13</v>
      </c>
      <c r="C557" s="28">
        <v>39890</v>
      </c>
      <c r="D557" s="27">
        <v>1.4</v>
      </c>
      <c r="E557" s="27">
        <v>1.6</v>
      </c>
      <c r="F557" s="27">
        <v>1.36</v>
      </c>
      <c r="G557" s="27">
        <v>1.6</v>
      </c>
      <c r="H557" s="27">
        <v>235500</v>
      </c>
      <c r="I557" s="29" t="str">
        <f t="shared" si="8"/>
        <v>Open</v>
      </c>
    </row>
    <row r="558" spans="1:9">
      <c r="A558" s="27" t="s">
        <v>25</v>
      </c>
      <c r="B558" s="27" t="s">
        <v>13</v>
      </c>
      <c r="C558" s="28">
        <v>39891</v>
      </c>
      <c r="D558" s="27">
        <v>1.63</v>
      </c>
      <c r="E558" s="27">
        <v>1.8</v>
      </c>
      <c r="F558" s="27">
        <v>1.63</v>
      </c>
      <c r="G558" s="27">
        <v>1.69</v>
      </c>
      <c r="H558" s="27">
        <v>326300</v>
      </c>
      <c r="I558" s="29" t="str">
        <f t="shared" si="8"/>
        <v>Open</v>
      </c>
    </row>
    <row r="559" spans="1:9">
      <c r="A559" s="27" t="s">
        <v>25</v>
      </c>
      <c r="B559" s="27" t="s">
        <v>13</v>
      </c>
      <c r="C559" s="28">
        <v>39892</v>
      </c>
      <c r="D559" s="27">
        <v>1.7</v>
      </c>
      <c r="E559" s="27">
        <v>1.95</v>
      </c>
      <c r="F559" s="27">
        <v>1.69</v>
      </c>
      <c r="G559" s="27">
        <v>1.95</v>
      </c>
      <c r="H559" s="27">
        <v>356500</v>
      </c>
      <c r="I559" s="29" t="str">
        <f t="shared" si="8"/>
        <v>Open</v>
      </c>
    </row>
    <row r="560" spans="1:9">
      <c r="A560" s="27" t="s">
        <v>25</v>
      </c>
      <c r="B560" s="27" t="s">
        <v>13</v>
      </c>
      <c r="C560" s="28">
        <v>39895</v>
      </c>
      <c r="D560" s="27">
        <v>2.44</v>
      </c>
      <c r="E560" s="27">
        <v>2.44</v>
      </c>
      <c r="F560" s="27">
        <v>1.92</v>
      </c>
      <c r="G560" s="27">
        <v>2.13</v>
      </c>
      <c r="H560" s="27">
        <v>395500</v>
      </c>
      <c r="I560" s="29" t="str">
        <f t="shared" si="8"/>
        <v>Closed</v>
      </c>
    </row>
    <row r="561" spans="1:9">
      <c r="A561" s="27" t="s">
        <v>25</v>
      </c>
      <c r="B561" s="27" t="s">
        <v>13</v>
      </c>
      <c r="C561" s="28">
        <v>39896</v>
      </c>
      <c r="D561" s="27">
        <v>2.08</v>
      </c>
      <c r="E561" s="27">
        <v>2.2000000000000002</v>
      </c>
      <c r="F561" s="27">
        <v>1.92</v>
      </c>
      <c r="G561" s="27">
        <v>1.93</v>
      </c>
      <c r="H561" s="27">
        <v>374100</v>
      </c>
      <c r="I561" s="29" t="str">
        <f t="shared" si="8"/>
        <v>Closed</v>
      </c>
    </row>
    <row r="562" spans="1:9">
      <c r="A562" s="27" t="s">
        <v>25</v>
      </c>
      <c r="B562" s="27" t="s">
        <v>13</v>
      </c>
      <c r="C562" s="28">
        <v>39897</v>
      </c>
      <c r="D562" s="27">
        <v>2.17</v>
      </c>
      <c r="E562" s="27">
        <v>2.17</v>
      </c>
      <c r="F562" s="27">
        <v>1.84</v>
      </c>
      <c r="G562" s="27">
        <v>2.0299999999999998</v>
      </c>
      <c r="H562" s="27">
        <v>240300</v>
      </c>
      <c r="I562" s="29" t="str">
        <f t="shared" si="8"/>
        <v>Closed</v>
      </c>
    </row>
    <row r="563" spans="1:9">
      <c r="A563" s="27" t="s">
        <v>25</v>
      </c>
      <c r="B563" s="27" t="s">
        <v>13</v>
      </c>
      <c r="C563" s="28">
        <v>39898</v>
      </c>
      <c r="D563" s="27">
        <v>2.06</v>
      </c>
      <c r="E563" s="27">
        <v>2.14</v>
      </c>
      <c r="F563" s="27">
        <v>1.98</v>
      </c>
      <c r="G563" s="27">
        <v>2.13</v>
      </c>
      <c r="H563" s="27">
        <v>279300</v>
      </c>
      <c r="I563" s="29" t="str">
        <f t="shared" si="8"/>
        <v>Open</v>
      </c>
    </row>
    <row r="564" spans="1:9">
      <c r="A564" s="27" t="s">
        <v>25</v>
      </c>
      <c r="B564" s="27" t="s">
        <v>13</v>
      </c>
      <c r="C564" s="28">
        <v>39899</v>
      </c>
      <c r="D564" s="27">
        <v>2.0699999999999998</v>
      </c>
      <c r="E564" s="27">
        <v>2.1</v>
      </c>
      <c r="F564" s="27">
        <v>2</v>
      </c>
      <c r="G564" s="27">
        <v>2.0699999999999998</v>
      </c>
      <c r="H564" s="27">
        <v>194700</v>
      </c>
      <c r="I564" s="29" t="str">
        <f t="shared" si="8"/>
        <v>Open</v>
      </c>
    </row>
    <row r="565" spans="1:9">
      <c r="A565" s="27" t="s">
        <v>25</v>
      </c>
      <c r="B565" s="27" t="s">
        <v>13</v>
      </c>
      <c r="C565" s="28">
        <v>39902</v>
      </c>
      <c r="D565" s="27">
        <v>1.99</v>
      </c>
      <c r="E565" s="27">
        <v>1.99</v>
      </c>
      <c r="F565" s="27">
        <v>1.42</v>
      </c>
      <c r="G565" s="27">
        <v>1.66</v>
      </c>
      <c r="H565" s="27">
        <v>512800</v>
      </c>
      <c r="I565" s="29" t="str">
        <f t="shared" si="8"/>
        <v>Closed</v>
      </c>
    </row>
    <row r="566" spans="1:9">
      <c r="A566" s="27" t="s">
        <v>25</v>
      </c>
      <c r="B566" s="27" t="s">
        <v>13</v>
      </c>
      <c r="C566" s="28">
        <v>39903</v>
      </c>
      <c r="D566" s="27">
        <v>1.75</v>
      </c>
      <c r="E566" s="27">
        <v>1.89</v>
      </c>
      <c r="F566" s="27">
        <v>1.69</v>
      </c>
      <c r="G566" s="27">
        <v>1.69</v>
      </c>
      <c r="H566" s="27">
        <v>234600</v>
      </c>
      <c r="I566" s="29" t="str">
        <f t="shared" si="8"/>
        <v>Open</v>
      </c>
    </row>
    <row r="567" spans="1:9">
      <c r="A567" s="27" t="s">
        <v>25</v>
      </c>
      <c r="B567" s="27" t="s">
        <v>13</v>
      </c>
      <c r="C567" s="28">
        <v>39904</v>
      </c>
      <c r="D567" s="27">
        <v>1.65</v>
      </c>
      <c r="E567" s="27">
        <v>1.77</v>
      </c>
      <c r="F567" s="27">
        <v>1.61</v>
      </c>
      <c r="G567" s="27">
        <v>1.75</v>
      </c>
      <c r="H567" s="27">
        <v>220700</v>
      </c>
      <c r="I567" s="29" t="str">
        <f t="shared" si="8"/>
        <v>Open</v>
      </c>
    </row>
    <row r="568" spans="1:9">
      <c r="A568" s="27" t="s">
        <v>25</v>
      </c>
      <c r="B568" s="27" t="s">
        <v>13</v>
      </c>
      <c r="C568" s="28">
        <v>39905</v>
      </c>
      <c r="D568" s="27">
        <v>1.82</v>
      </c>
      <c r="E568" s="27">
        <v>2.19</v>
      </c>
      <c r="F568" s="27">
        <v>1.82</v>
      </c>
      <c r="G568" s="27">
        <v>2.19</v>
      </c>
      <c r="H568" s="27">
        <v>423400</v>
      </c>
      <c r="I568" s="29" t="str">
        <f t="shared" si="8"/>
        <v>Open</v>
      </c>
    </row>
    <row r="569" spans="1:9">
      <c r="A569" s="27" t="s">
        <v>25</v>
      </c>
      <c r="B569" s="27" t="s">
        <v>13</v>
      </c>
      <c r="C569" s="28">
        <v>39906</v>
      </c>
      <c r="D569" s="27">
        <v>2.2200000000000002</v>
      </c>
      <c r="E569" s="27">
        <v>2.2999999999999998</v>
      </c>
      <c r="F569" s="27">
        <v>2.08</v>
      </c>
      <c r="G569" s="27">
        <v>2.25</v>
      </c>
      <c r="H569" s="27">
        <v>270400</v>
      </c>
      <c r="I569" s="29" t="str">
        <f t="shared" si="8"/>
        <v>Open</v>
      </c>
    </row>
    <row r="570" spans="1:9">
      <c r="A570" s="27" t="s">
        <v>25</v>
      </c>
      <c r="B570" s="27" t="s">
        <v>13</v>
      </c>
      <c r="C570" s="28">
        <v>39909</v>
      </c>
      <c r="D570" s="27">
        <v>2.2000000000000002</v>
      </c>
      <c r="E570" s="27">
        <v>2.25</v>
      </c>
      <c r="F570" s="27">
        <v>2.12</v>
      </c>
      <c r="G570" s="27">
        <v>2.2400000000000002</v>
      </c>
      <c r="H570" s="27">
        <v>104700</v>
      </c>
      <c r="I570" s="29" t="str">
        <f t="shared" si="8"/>
        <v>Open</v>
      </c>
    </row>
    <row r="571" spans="1:9">
      <c r="A571" s="27" t="s">
        <v>25</v>
      </c>
      <c r="B571" s="27" t="s">
        <v>13</v>
      </c>
      <c r="C571" s="28">
        <v>39910</v>
      </c>
      <c r="D571" s="27">
        <v>2.1800000000000002</v>
      </c>
      <c r="E571" s="27">
        <v>2.23</v>
      </c>
      <c r="F571" s="27">
        <v>2.12</v>
      </c>
      <c r="G571" s="27">
        <v>2.12</v>
      </c>
      <c r="H571" s="27">
        <v>149700</v>
      </c>
      <c r="I571" s="29" t="str">
        <f t="shared" si="8"/>
        <v>Open</v>
      </c>
    </row>
    <row r="572" spans="1:9">
      <c r="A572" s="27" t="s">
        <v>25</v>
      </c>
      <c r="B572" s="27" t="s">
        <v>13</v>
      </c>
      <c r="C572" s="28">
        <v>39911</v>
      </c>
      <c r="D572" s="27">
        <v>2.15</v>
      </c>
      <c r="E572" s="27">
        <v>2.2799999999999998</v>
      </c>
      <c r="F572" s="27">
        <v>2.15</v>
      </c>
      <c r="G572" s="27">
        <v>2.2799999999999998</v>
      </c>
      <c r="H572" s="27">
        <v>103400</v>
      </c>
      <c r="I572" s="29" t="str">
        <f t="shared" si="8"/>
        <v>Open</v>
      </c>
    </row>
    <row r="573" spans="1:9">
      <c r="A573" s="27" t="s">
        <v>25</v>
      </c>
      <c r="B573" s="27" t="s">
        <v>13</v>
      </c>
      <c r="C573" s="28">
        <v>39912</v>
      </c>
      <c r="D573" s="27">
        <v>2.36</v>
      </c>
      <c r="E573" s="27">
        <v>2.65</v>
      </c>
      <c r="F573" s="27">
        <v>2.35</v>
      </c>
      <c r="G573" s="27">
        <v>2.6</v>
      </c>
      <c r="H573" s="27">
        <v>306800</v>
      </c>
      <c r="I573" s="29" t="str">
        <f t="shared" si="8"/>
        <v>Open</v>
      </c>
    </row>
    <row r="574" spans="1:9">
      <c r="A574" s="27" t="s">
        <v>25</v>
      </c>
      <c r="B574" s="27" t="s">
        <v>13</v>
      </c>
      <c r="C574" s="28">
        <v>39916</v>
      </c>
      <c r="D574" s="27">
        <v>2.6</v>
      </c>
      <c r="E574" s="27">
        <v>2.84</v>
      </c>
      <c r="F574" s="27">
        <v>2.56</v>
      </c>
      <c r="G574" s="27">
        <v>2.82</v>
      </c>
      <c r="H574" s="27">
        <v>210000</v>
      </c>
      <c r="I574" s="29" t="str">
        <f t="shared" si="8"/>
        <v>Open</v>
      </c>
    </row>
    <row r="575" spans="1:9">
      <c r="A575" s="27" t="s">
        <v>25</v>
      </c>
      <c r="B575" s="27" t="s">
        <v>13</v>
      </c>
      <c r="C575" s="28">
        <v>39917</v>
      </c>
      <c r="D575" s="27">
        <v>2.82</v>
      </c>
      <c r="E575" s="27">
        <v>3.07</v>
      </c>
      <c r="F575" s="27">
        <v>2.62</v>
      </c>
      <c r="G575" s="27">
        <v>2.83</v>
      </c>
      <c r="H575" s="27">
        <v>410500</v>
      </c>
      <c r="I575" s="29" t="str">
        <f t="shared" si="8"/>
        <v>Closed</v>
      </c>
    </row>
    <row r="576" spans="1:9">
      <c r="A576" s="27" t="s">
        <v>25</v>
      </c>
      <c r="B576" s="27" t="s">
        <v>13</v>
      </c>
      <c r="C576" s="28">
        <v>39918</v>
      </c>
      <c r="D576" s="27">
        <v>2.81</v>
      </c>
      <c r="E576" s="27">
        <v>3.32</v>
      </c>
      <c r="F576" s="27">
        <v>2.71</v>
      </c>
      <c r="G576" s="27">
        <v>3.27</v>
      </c>
      <c r="H576" s="27">
        <v>246300</v>
      </c>
      <c r="I576" s="29" t="str">
        <f t="shared" si="8"/>
        <v>Open</v>
      </c>
    </row>
    <row r="577" spans="1:9">
      <c r="A577" s="27" t="s">
        <v>25</v>
      </c>
      <c r="B577" s="27" t="s">
        <v>13</v>
      </c>
      <c r="C577" s="28">
        <v>39919</v>
      </c>
      <c r="D577" s="27">
        <v>3.33</v>
      </c>
      <c r="E577" s="27">
        <v>3.97</v>
      </c>
      <c r="F577" s="27">
        <v>3.33</v>
      </c>
      <c r="G577" s="27">
        <v>3.78</v>
      </c>
      <c r="H577" s="27">
        <v>516400</v>
      </c>
      <c r="I577" s="29" t="str">
        <f t="shared" si="8"/>
        <v>Open</v>
      </c>
    </row>
    <row r="578" spans="1:9">
      <c r="A578" s="27" t="s">
        <v>25</v>
      </c>
      <c r="B578" s="27" t="s">
        <v>13</v>
      </c>
      <c r="C578" s="28">
        <v>39920</v>
      </c>
      <c r="D578" s="27">
        <v>3.86</v>
      </c>
      <c r="E578" s="27">
        <v>3.99</v>
      </c>
      <c r="F578" s="27">
        <v>3.56</v>
      </c>
      <c r="G578" s="27">
        <v>3.92</v>
      </c>
      <c r="H578" s="27">
        <v>451900</v>
      </c>
      <c r="I578" s="29" t="str">
        <f t="shared" ref="I578:I641" si="9">IF(F578&lt;D578-0.15,"Closed","Open")</f>
        <v>Closed</v>
      </c>
    </row>
    <row r="579" spans="1:9">
      <c r="A579" s="27" t="s">
        <v>25</v>
      </c>
      <c r="B579" s="27" t="s">
        <v>13</v>
      </c>
      <c r="C579" s="28">
        <v>39923</v>
      </c>
      <c r="D579" s="27">
        <v>3.81</v>
      </c>
      <c r="E579" s="27">
        <v>3.84</v>
      </c>
      <c r="F579" s="27">
        <v>3.07</v>
      </c>
      <c r="G579" s="27">
        <v>3.58</v>
      </c>
      <c r="H579" s="27">
        <v>420300</v>
      </c>
      <c r="I579" s="29" t="str">
        <f t="shared" si="9"/>
        <v>Closed</v>
      </c>
    </row>
    <row r="580" spans="1:9">
      <c r="A580" s="27" t="s">
        <v>25</v>
      </c>
      <c r="B580" s="27" t="s">
        <v>13</v>
      </c>
      <c r="C580" s="28">
        <v>39924</v>
      </c>
      <c r="D580" s="27">
        <v>3.5</v>
      </c>
      <c r="E580" s="27">
        <v>3.63</v>
      </c>
      <c r="F580" s="27">
        <v>3.16</v>
      </c>
      <c r="G580" s="27">
        <v>3.56</v>
      </c>
      <c r="H580" s="27">
        <v>392000</v>
      </c>
      <c r="I580" s="29" t="str">
        <f t="shared" si="9"/>
        <v>Closed</v>
      </c>
    </row>
    <row r="581" spans="1:9">
      <c r="A581" s="27" t="s">
        <v>25</v>
      </c>
      <c r="B581" s="27" t="s">
        <v>13</v>
      </c>
      <c r="C581" s="28">
        <v>39925</v>
      </c>
      <c r="D581" s="27">
        <v>3.48</v>
      </c>
      <c r="E581" s="27">
        <v>3.9</v>
      </c>
      <c r="F581" s="27">
        <v>3.45</v>
      </c>
      <c r="G581" s="27">
        <v>3.86</v>
      </c>
      <c r="H581" s="27">
        <v>278300</v>
      </c>
      <c r="I581" s="29" t="str">
        <f t="shared" si="9"/>
        <v>Open</v>
      </c>
    </row>
    <row r="582" spans="1:9">
      <c r="A582" s="27" t="s">
        <v>25</v>
      </c>
      <c r="B582" s="27" t="s">
        <v>13</v>
      </c>
      <c r="C582" s="28">
        <v>39926</v>
      </c>
      <c r="D582" s="27">
        <v>3.84</v>
      </c>
      <c r="E582" s="27">
        <v>3.99</v>
      </c>
      <c r="F582" s="27">
        <v>3.66</v>
      </c>
      <c r="G582" s="27">
        <v>3.99</v>
      </c>
      <c r="H582" s="27">
        <v>357700</v>
      </c>
      <c r="I582" s="29" t="str">
        <f t="shared" si="9"/>
        <v>Closed</v>
      </c>
    </row>
    <row r="583" spans="1:9">
      <c r="A583" s="27" t="s">
        <v>25</v>
      </c>
      <c r="B583" s="27" t="s">
        <v>13</v>
      </c>
      <c r="C583" s="28">
        <v>39927</v>
      </c>
      <c r="D583" s="27">
        <v>4</v>
      </c>
      <c r="E583" s="27">
        <v>4.3099999999999996</v>
      </c>
      <c r="F583" s="27">
        <v>3.77</v>
      </c>
      <c r="G583" s="27">
        <v>4.0999999999999996</v>
      </c>
      <c r="H583" s="27">
        <v>308400</v>
      </c>
      <c r="I583" s="29" t="str">
        <f t="shared" si="9"/>
        <v>Closed</v>
      </c>
    </row>
    <row r="584" spans="1:9">
      <c r="A584" s="27" t="s">
        <v>25</v>
      </c>
      <c r="B584" s="27" t="s">
        <v>13</v>
      </c>
      <c r="C584" s="28">
        <v>39930</v>
      </c>
      <c r="D584" s="27">
        <v>4.0599999999999996</v>
      </c>
      <c r="E584" s="27">
        <v>4.17</v>
      </c>
      <c r="F584" s="27">
        <v>3.74</v>
      </c>
      <c r="G584" s="27">
        <v>3.76</v>
      </c>
      <c r="H584" s="27">
        <v>413800</v>
      </c>
      <c r="I584" s="29" t="str">
        <f t="shared" si="9"/>
        <v>Closed</v>
      </c>
    </row>
    <row r="585" spans="1:9">
      <c r="A585" s="27" t="s">
        <v>25</v>
      </c>
      <c r="B585" s="27" t="s">
        <v>13</v>
      </c>
      <c r="C585" s="28">
        <v>39931</v>
      </c>
      <c r="D585" s="27">
        <v>3.66</v>
      </c>
      <c r="E585" s="27">
        <v>3.77</v>
      </c>
      <c r="F585" s="27">
        <v>3.45</v>
      </c>
      <c r="G585" s="27">
        <v>3.5</v>
      </c>
      <c r="H585" s="27">
        <v>223400</v>
      </c>
      <c r="I585" s="29" t="str">
        <f t="shared" si="9"/>
        <v>Closed</v>
      </c>
    </row>
    <row r="586" spans="1:9">
      <c r="A586" s="27" t="s">
        <v>25</v>
      </c>
      <c r="B586" s="27" t="s">
        <v>13</v>
      </c>
      <c r="C586" s="28">
        <v>39932</v>
      </c>
      <c r="D586" s="27">
        <v>3.52</v>
      </c>
      <c r="E586" s="27">
        <v>4</v>
      </c>
      <c r="F586" s="27">
        <v>3.52</v>
      </c>
      <c r="G586" s="27">
        <v>3.98</v>
      </c>
      <c r="H586" s="27">
        <v>405400</v>
      </c>
      <c r="I586" s="29" t="str">
        <f t="shared" si="9"/>
        <v>Open</v>
      </c>
    </row>
    <row r="587" spans="1:9">
      <c r="A587" s="27" t="s">
        <v>25</v>
      </c>
      <c r="B587" s="27" t="s">
        <v>13</v>
      </c>
      <c r="C587" s="28">
        <v>39933</v>
      </c>
      <c r="D587" s="27">
        <v>4.13</v>
      </c>
      <c r="E587" s="27">
        <v>4.13</v>
      </c>
      <c r="F587" s="27">
        <v>3.84</v>
      </c>
      <c r="G587" s="27">
        <v>4</v>
      </c>
      <c r="H587" s="27">
        <v>438300</v>
      </c>
      <c r="I587" s="29" t="str">
        <f t="shared" si="9"/>
        <v>Closed</v>
      </c>
    </row>
    <row r="588" spans="1:9">
      <c r="A588" s="27" t="s">
        <v>25</v>
      </c>
      <c r="B588" s="27" t="s">
        <v>13</v>
      </c>
      <c r="C588" s="28">
        <v>39934</v>
      </c>
      <c r="D588" s="27">
        <v>3.98</v>
      </c>
      <c r="E588" s="27">
        <v>4</v>
      </c>
      <c r="F588" s="27">
        <v>3.8</v>
      </c>
      <c r="G588" s="27">
        <v>3.85</v>
      </c>
      <c r="H588" s="27">
        <v>161900</v>
      </c>
      <c r="I588" s="29" t="str">
        <f t="shared" si="9"/>
        <v>Closed</v>
      </c>
    </row>
    <row r="589" spans="1:9">
      <c r="A589" s="27" t="s">
        <v>25</v>
      </c>
      <c r="B589" s="27" t="s">
        <v>13</v>
      </c>
      <c r="C589" s="28">
        <v>39937</v>
      </c>
      <c r="D589" s="27">
        <v>3.9</v>
      </c>
      <c r="E589" s="27">
        <v>4.0599999999999996</v>
      </c>
      <c r="F589" s="27">
        <v>3.81</v>
      </c>
      <c r="G589" s="27">
        <v>4.0599999999999996</v>
      </c>
      <c r="H589" s="27">
        <v>368400</v>
      </c>
      <c r="I589" s="29" t="str">
        <f t="shared" si="9"/>
        <v>Open</v>
      </c>
    </row>
    <row r="590" spans="1:9">
      <c r="A590" s="27" t="s">
        <v>25</v>
      </c>
      <c r="B590" s="27" t="s">
        <v>13</v>
      </c>
      <c r="C590" s="28">
        <v>39938</v>
      </c>
      <c r="D590" s="27">
        <v>4</v>
      </c>
      <c r="E590" s="27">
        <v>4.4000000000000004</v>
      </c>
      <c r="F590" s="27">
        <v>3.94</v>
      </c>
      <c r="G590" s="27">
        <v>4.38</v>
      </c>
      <c r="H590" s="27">
        <v>317100</v>
      </c>
      <c r="I590" s="29" t="str">
        <f t="shared" si="9"/>
        <v>Open</v>
      </c>
    </row>
    <row r="591" spans="1:9">
      <c r="A591" s="27" t="s">
        <v>25</v>
      </c>
      <c r="B591" s="27" t="s">
        <v>13</v>
      </c>
      <c r="C591" s="28">
        <v>39939</v>
      </c>
      <c r="D591" s="27">
        <v>4.5</v>
      </c>
      <c r="E591" s="27">
        <v>4.62</v>
      </c>
      <c r="F591" s="27">
        <v>4.46</v>
      </c>
      <c r="G591" s="27">
        <v>4.62</v>
      </c>
      <c r="H591" s="27">
        <v>507200</v>
      </c>
      <c r="I591" s="29" t="str">
        <f t="shared" si="9"/>
        <v>Open</v>
      </c>
    </row>
    <row r="592" spans="1:9">
      <c r="A592" s="27" t="s">
        <v>25</v>
      </c>
      <c r="B592" s="27" t="s">
        <v>13</v>
      </c>
      <c r="C592" s="28">
        <v>39940</v>
      </c>
      <c r="D592" s="27">
        <v>4.7</v>
      </c>
      <c r="E592" s="27">
        <v>4.7</v>
      </c>
      <c r="F592" s="27">
        <v>4.3499999999999996</v>
      </c>
      <c r="G592" s="27">
        <v>4.53</v>
      </c>
      <c r="H592" s="27">
        <v>381800</v>
      </c>
      <c r="I592" s="29" t="str">
        <f t="shared" si="9"/>
        <v>Closed</v>
      </c>
    </row>
    <row r="593" spans="1:9">
      <c r="A593" s="27" t="s">
        <v>25</v>
      </c>
      <c r="B593" s="27" t="s">
        <v>13</v>
      </c>
      <c r="C593" s="28">
        <v>39941</v>
      </c>
      <c r="D593" s="27">
        <v>4.62</v>
      </c>
      <c r="E593" s="27">
        <v>4.91</v>
      </c>
      <c r="F593" s="27">
        <v>4.34</v>
      </c>
      <c r="G593" s="27">
        <v>4.76</v>
      </c>
      <c r="H593" s="27">
        <v>533700</v>
      </c>
      <c r="I593" s="29" t="str">
        <f t="shared" si="9"/>
        <v>Closed</v>
      </c>
    </row>
    <row r="594" spans="1:9">
      <c r="A594" s="27" t="s">
        <v>25</v>
      </c>
      <c r="B594" s="27" t="s">
        <v>13</v>
      </c>
      <c r="C594" s="28">
        <v>39944</v>
      </c>
      <c r="D594" s="27">
        <v>4.6100000000000003</v>
      </c>
      <c r="E594" s="27">
        <v>4.92</v>
      </c>
      <c r="F594" s="27">
        <v>4.5</v>
      </c>
      <c r="G594" s="27">
        <v>4.88</v>
      </c>
      <c r="H594" s="27">
        <v>296300</v>
      </c>
      <c r="I594" s="29" t="str">
        <f t="shared" si="9"/>
        <v>Open</v>
      </c>
    </row>
    <row r="595" spans="1:9">
      <c r="A595" s="27" t="s">
        <v>25</v>
      </c>
      <c r="B595" s="27" t="s">
        <v>13</v>
      </c>
      <c r="C595" s="28">
        <v>39945</v>
      </c>
      <c r="D595" s="27">
        <v>4.9400000000000004</v>
      </c>
      <c r="E595" s="27">
        <v>4.9400000000000004</v>
      </c>
      <c r="F595" s="27">
        <v>4.68</v>
      </c>
      <c r="G595" s="27">
        <v>4.82</v>
      </c>
      <c r="H595" s="27">
        <v>471100</v>
      </c>
      <c r="I595" s="29" t="str">
        <f t="shared" si="9"/>
        <v>Closed</v>
      </c>
    </row>
    <row r="596" spans="1:9">
      <c r="A596" s="27" t="s">
        <v>25</v>
      </c>
      <c r="B596" s="27" t="s">
        <v>13</v>
      </c>
      <c r="C596" s="28">
        <v>39946</v>
      </c>
      <c r="D596" s="27">
        <v>4.72</v>
      </c>
      <c r="E596" s="27">
        <v>4.76</v>
      </c>
      <c r="F596" s="27">
        <v>4.54</v>
      </c>
      <c r="G596" s="27">
        <v>4.71</v>
      </c>
      <c r="H596" s="27">
        <v>352900</v>
      </c>
      <c r="I596" s="29" t="str">
        <f t="shared" si="9"/>
        <v>Closed</v>
      </c>
    </row>
    <row r="597" spans="1:9">
      <c r="A597" s="27" t="s">
        <v>25</v>
      </c>
      <c r="B597" s="27" t="s">
        <v>13</v>
      </c>
      <c r="C597" s="28">
        <v>39947</v>
      </c>
      <c r="D597" s="27">
        <v>4.72</v>
      </c>
      <c r="E597" s="27">
        <v>4.97</v>
      </c>
      <c r="F597" s="27">
        <v>4.7</v>
      </c>
      <c r="G597" s="27">
        <v>4.8600000000000003</v>
      </c>
      <c r="H597" s="27">
        <v>560100</v>
      </c>
      <c r="I597" s="29" t="str">
        <f t="shared" si="9"/>
        <v>Open</v>
      </c>
    </row>
    <row r="598" spans="1:9">
      <c r="A598" s="27" t="s">
        <v>25</v>
      </c>
      <c r="B598" s="27" t="s">
        <v>13</v>
      </c>
      <c r="C598" s="28">
        <v>39948</v>
      </c>
      <c r="D598" s="27">
        <v>4.84</v>
      </c>
      <c r="E598" s="27">
        <v>4.88</v>
      </c>
      <c r="F598" s="27">
        <v>3.75</v>
      </c>
      <c r="G598" s="27">
        <v>4.1500000000000004</v>
      </c>
      <c r="H598" s="27">
        <v>899600</v>
      </c>
      <c r="I598" s="29" t="str">
        <f t="shared" si="9"/>
        <v>Closed</v>
      </c>
    </row>
    <row r="599" spans="1:9">
      <c r="A599" s="27" t="s">
        <v>25</v>
      </c>
      <c r="B599" s="27" t="s">
        <v>13</v>
      </c>
      <c r="C599" s="28">
        <v>39951</v>
      </c>
      <c r="D599" s="27">
        <v>4.22</v>
      </c>
      <c r="E599" s="27">
        <v>4.83</v>
      </c>
      <c r="F599" s="27">
        <v>4.22</v>
      </c>
      <c r="G599" s="27">
        <v>4.74</v>
      </c>
      <c r="H599" s="27">
        <v>653300</v>
      </c>
      <c r="I599" s="29" t="str">
        <f t="shared" si="9"/>
        <v>Open</v>
      </c>
    </row>
    <row r="600" spans="1:9">
      <c r="A600" s="27" t="s">
        <v>25</v>
      </c>
      <c r="B600" s="27" t="s">
        <v>13</v>
      </c>
      <c r="C600" s="28">
        <v>39952</v>
      </c>
      <c r="D600" s="27">
        <v>4.82</v>
      </c>
      <c r="E600" s="27">
        <v>4.87</v>
      </c>
      <c r="F600" s="27">
        <v>4.5</v>
      </c>
      <c r="G600" s="27">
        <v>4.53</v>
      </c>
      <c r="H600" s="27">
        <v>453900</v>
      </c>
      <c r="I600" s="29" t="str">
        <f t="shared" si="9"/>
        <v>Closed</v>
      </c>
    </row>
    <row r="601" spans="1:9">
      <c r="A601" s="27" t="s">
        <v>25</v>
      </c>
      <c r="B601" s="27" t="s">
        <v>13</v>
      </c>
      <c r="C601" s="28">
        <v>39953</v>
      </c>
      <c r="D601" s="27">
        <v>4.5999999999999996</v>
      </c>
      <c r="E601" s="27">
        <v>4.87</v>
      </c>
      <c r="F601" s="27">
        <v>4.3</v>
      </c>
      <c r="G601" s="27">
        <v>4.33</v>
      </c>
      <c r="H601" s="27">
        <v>452500</v>
      </c>
      <c r="I601" s="29" t="str">
        <f t="shared" si="9"/>
        <v>Closed</v>
      </c>
    </row>
    <row r="602" spans="1:9">
      <c r="A602" s="27" t="s">
        <v>25</v>
      </c>
      <c r="B602" s="27" t="s">
        <v>13</v>
      </c>
      <c r="C602" s="28">
        <v>39954</v>
      </c>
      <c r="D602" s="27">
        <v>4.2300000000000004</v>
      </c>
      <c r="E602" s="27">
        <v>4.62</v>
      </c>
      <c r="F602" s="27">
        <v>4.13</v>
      </c>
      <c r="G602" s="27">
        <v>4.3499999999999996</v>
      </c>
      <c r="H602" s="27">
        <v>485800</v>
      </c>
      <c r="I602" s="29" t="str">
        <f t="shared" si="9"/>
        <v>Open</v>
      </c>
    </row>
    <row r="603" spans="1:9">
      <c r="A603" s="27" t="s">
        <v>25</v>
      </c>
      <c r="B603" s="27" t="s">
        <v>13</v>
      </c>
      <c r="C603" s="28">
        <v>39955</v>
      </c>
      <c r="D603" s="27">
        <v>4.37</v>
      </c>
      <c r="E603" s="27">
        <v>4.6100000000000003</v>
      </c>
      <c r="F603" s="27">
        <v>3.91</v>
      </c>
      <c r="G603" s="27">
        <v>3.94</v>
      </c>
      <c r="H603" s="27">
        <v>418300</v>
      </c>
      <c r="I603" s="29" t="str">
        <f t="shared" si="9"/>
        <v>Closed</v>
      </c>
    </row>
    <row r="604" spans="1:9">
      <c r="A604" s="27" t="s">
        <v>25</v>
      </c>
      <c r="B604" s="27" t="s">
        <v>13</v>
      </c>
      <c r="C604" s="28">
        <v>39959</v>
      </c>
      <c r="D604" s="27">
        <v>3.89</v>
      </c>
      <c r="E604" s="27">
        <v>4.2300000000000004</v>
      </c>
      <c r="F604" s="27">
        <v>3.79</v>
      </c>
      <c r="G604" s="27">
        <v>4.18</v>
      </c>
      <c r="H604" s="27">
        <v>456200</v>
      </c>
      <c r="I604" s="29" t="str">
        <f t="shared" si="9"/>
        <v>Open</v>
      </c>
    </row>
    <row r="605" spans="1:9">
      <c r="A605" s="27" t="s">
        <v>25</v>
      </c>
      <c r="B605" s="27" t="s">
        <v>13</v>
      </c>
      <c r="C605" s="28">
        <v>39960</v>
      </c>
      <c r="D605" s="27">
        <v>4.16</v>
      </c>
      <c r="E605" s="27">
        <v>4.49</v>
      </c>
      <c r="F605" s="27">
        <v>4.16</v>
      </c>
      <c r="G605" s="27">
        <v>4.2</v>
      </c>
      <c r="H605" s="27">
        <v>396500</v>
      </c>
      <c r="I605" s="29" t="str">
        <f t="shared" si="9"/>
        <v>Open</v>
      </c>
    </row>
    <row r="606" spans="1:9">
      <c r="A606" s="27" t="s">
        <v>25</v>
      </c>
      <c r="B606" s="27" t="s">
        <v>13</v>
      </c>
      <c r="C606" s="28">
        <v>39961</v>
      </c>
      <c r="D606" s="27">
        <v>4.26</v>
      </c>
      <c r="E606" s="27">
        <v>4.59</v>
      </c>
      <c r="F606" s="27">
        <v>4.2300000000000004</v>
      </c>
      <c r="G606" s="27">
        <v>4.5199999999999996</v>
      </c>
      <c r="H606" s="27">
        <v>587500</v>
      </c>
      <c r="I606" s="29" t="str">
        <f t="shared" si="9"/>
        <v>Open</v>
      </c>
    </row>
    <row r="607" spans="1:9">
      <c r="A607" s="27" t="s">
        <v>25</v>
      </c>
      <c r="B607" s="27" t="s">
        <v>13</v>
      </c>
      <c r="C607" s="28">
        <v>39962</v>
      </c>
      <c r="D607" s="27">
        <v>4.5599999999999996</v>
      </c>
      <c r="E607" s="27">
        <v>4.6399999999999997</v>
      </c>
      <c r="F607" s="27">
        <v>4.38</v>
      </c>
      <c r="G607" s="27">
        <v>4.5</v>
      </c>
      <c r="H607" s="27">
        <v>769900</v>
      </c>
      <c r="I607" s="29" t="str">
        <f t="shared" si="9"/>
        <v>Closed</v>
      </c>
    </row>
    <row r="608" spans="1:9">
      <c r="A608" s="27" t="s">
        <v>25</v>
      </c>
      <c r="B608" s="27" t="s">
        <v>13</v>
      </c>
      <c r="C608" s="28">
        <v>39965</v>
      </c>
      <c r="D608" s="27">
        <v>4.76</v>
      </c>
      <c r="E608" s="27">
        <v>4.8</v>
      </c>
      <c r="F608" s="27">
        <v>4.54</v>
      </c>
      <c r="G608" s="27">
        <v>4.6399999999999997</v>
      </c>
      <c r="H608" s="27">
        <v>431600</v>
      </c>
      <c r="I608" s="29" t="str">
        <f t="shared" si="9"/>
        <v>Closed</v>
      </c>
    </row>
    <row r="609" spans="1:9">
      <c r="A609" s="27" t="s">
        <v>25</v>
      </c>
      <c r="B609" s="27" t="s">
        <v>13</v>
      </c>
      <c r="C609" s="28">
        <v>39966</v>
      </c>
      <c r="D609" s="27">
        <v>4.6500000000000004</v>
      </c>
      <c r="E609" s="27">
        <v>4.74</v>
      </c>
      <c r="F609" s="27">
        <v>4.6100000000000003</v>
      </c>
      <c r="G609" s="27">
        <v>4.66</v>
      </c>
      <c r="H609" s="27">
        <v>582400</v>
      </c>
      <c r="I609" s="29" t="str">
        <f t="shared" si="9"/>
        <v>Open</v>
      </c>
    </row>
    <row r="610" spans="1:9">
      <c r="A610" s="27" t="s">
        <v>25</v>
      </c>
      <c r="B610" s="27" t="s">
        <v>13</v>
      </c>
      <c r="C610" s="28">
        <v>39967</v>
      </c>
      <c r="D610" s="27">
        <v>4.67</v>
      </c>
      <c r="E610" s="27">
        <v>4.8</v>
      </c>
      <c r="F610" s="27">
        <v>4.62</v>
      </c>
      <c r="G610" s="27">
        <v>4.79</v>
      </c>
      <c r="H610" s="27">
        <v>407800</v>
      </c>
      <c r="I610" s="29" t="str">
        <f t="shared" si="9"/>
        <v>Open</v>
      </c>
    </row>
    <row r="611" spans="1:9">
      <c r="A611" s="27" t="s">
        <v>25</v>
      </c>
      <c r="B611" s="27" t="s">
        <v>13</v>
      </c>
      <c r="C611" s="28">
        <v>39968</v>
      </c>
      <c r="D611" s="27">
        <v>4.8499999999999996</v>
      </c>
      <c r="E611" s="27">
        <v>4.9400000000000004</v>
      </c>
      <c r="F611" s="27">
        <v>4.76</v>
      </c>
      <c r="G611" s="27">
        <v>4.87</v>
      </c>
      <c r="H611" s="27">
        <v>389400</v>
      </c>
      <c r="I611" s="29" t="str">
        <f t="shared" si="9"/>
        <v>Open</v>
      </c>
    </row>
    <row r="612" spans="1:9">
      <c r="A612" s="27" t="s">
        <v>25</v>
      </c>
      <c r="B612" s="27" t="s">
        <v>13</v>
      </c>
      <c r="C612" s="28">
        <v>39969</v>
      </c>
      <c r="D612" s="27">
        <v>4.91</v>
      </c>
      <c r="E612" s="27">
        <v>5.0999999999999996</v>
      </c>
      <c r="F612" s="27">
        <v>4.88</v>
      </c>
      <c r="G612" s="27">
        <v>5</v>
      </c>
      <c r="H612" s="27">
        <v>552200</v>
      </c>
      <c r="I612" s="29" t="str">
        <f t="shared" si="9"/>
        <v>Open</v>
      </c>
    </row>
    <row r="613" spans="1:9">
      <c r="A613" s="27" t="s">
        <v>25</v>
      </c>
      <c r="B613" s="27" t="s">
        <v>13</v>
      </c>
      <c r="C613" s="28">
        <v>39972</v>
      </c>
      <c r="D613" s="27">
        <v>5</v>
      </c>
      <c r="E613" s="27">
        <v>5.09</v>
      </c>
      <c r="F613" s="27">
        <v>4.68</v>
      </c>
      <c r="G613" s="27">
        <v>4.78</v>
      </c>
      <c r="H613" s="27">
        <v>527500</v>
      </c>
      <c r="I613" s="29" t="str">
        <f t="shared" si="9"/>
        <v>Closed</v>
      </c>
    </row>
    <row r="614" spans="1:9">
      <c r="A614" s="27" t="s">
        <v>25</v>
      </c>
      <c r="B614" s="27" t="s">
        <v>13</v>
      </c>
      <c r="C614" s="28">
        <v>39973</v>
      </c>
      <c r="D614" s="27">
        <v>4.83</v>
      </c>
      <c r="E614" s="27">
        <v>4.99</v>
      </c>
      <c r="F614" s="27">
        <v>4.79</v>
      </c>
      <c r="G614" s="27">
        <v>4.8600000000000003</v>
      </c>
      <c r="H614" s="27">
        <v>537200</v>
      </c>
      <c r="I614" s="29" t="str">
        <f t="shared" si="9"/>
        <v>Open</v>
      </c>
    </row>
    <row r="615" spans="1:9">
      <c r="A615" s="27" t="s">
        <v>25</v>
      </c>
      <c r="B615" s="27" t="s">
        <v>13</v>
      </c>
      <c r="C615" s="28">
        <v>39974</v>
      </c>
      <c r="D615" s="27">
        <v>4.9000000000000004</v>
      </c>
      <c r="E615" s="27">
        <v>4.9400000000000004</v>
      </c>
      <c r="F615" s="27">
        <v>4.53</v>
      </c>
      <c r="G615" s="27">
        <v>4.79</v>
      </c>
      <c r="H615" s="27">
        <v>681400</v>
      </c>
      <c r="I615" s="29" t="str">
        <f t="shared" si="9"/>
        <v>Closed</v>
      </c>
    </row>
    <row r="616" spans="1:9">
      <c r="A616" s="27" t="s">
        <v>25</v>
      </c>
      <c r="B616" s="27" t="s">
        <v>13</v>
      </c>
      <c r="C616" s="28">
        <v>39975</v>
      </c>
      <c r="D616" s="27">
        <v>4.82</v>
      </c>
      <c r="E616" s="27">
        <v>4.8499999999999996</v>
      </c>
      <c r="F616" s="27">
        <v>4.55</v>
      </c>
      <c r="G616" s="27">
        <v>4.57</v>
      </c>
      <c r="H616" s="27">
        <v>518400</v>
      </c>
      <c r="I616" s="29" t="str">
        <f t="shared" si="9"/>
        <v>Closed</v>
      </c>
    </row>
    <row r="617" spans="1:9">
      <c r="A617" s="27" t="s">
        <v>25</v>
      </c>
      <c r="B617" s="27" t="s">
        <v>13</v>
      </c>
      <c r="C617" s="28">
        <v>39976</v>
      </c>
      <c r="D617" s="27">
        <v>4.51</v>
      </c>
      <c r="E617" s="27">
        <v>4.63</v>
      </c>
      <c r="F617" s="27">
        <v>4.2699999999999996</v>
      </c>
      <c r="G617" s="27">
        <v>4.5</v>
      </c>
      <c r="H617" s="27">
        <v>408700</v>
      </c>
      <c r="I617" s="29" t="str">
        <f t="shared" si="9"/>
        <v>Closed</v>
      </c>
    </row>
    <row r="618" spans="1:9">
      <c r="A618" s="27" t="s">
        <v>25</v>
      </c>
      <c r="B618" s="27" t="s">
        <v>13</v>
      </c>
      <c r="C618" s="28">
        <v>39979</v>
      </c>
      <c r="D618" s="27">
        <v>4.4000000000000004</v>
      </c>
      <c r="E618" s="27">
        <v>4.54</v>
      </c>
      <c r="F618" s="27">
        <v>4.2300000000000004</v>
      </c>
      <c r="G618" s="27">
        <v>4.3600000000000003</v>
      </c>
      <c r="H618" s="27">
        <v>488100</v>
      </c>
      <c r="I618" s="29" t="str">
        <f t="shared" si="9"/>
        <v>Closed</v>
      </c>
    </row>
    <row r="619" spans="1:9">
      <c r="A619" s="27" t="s">
        <v>25</v>
      </c>
      <c r="B619" s="27" t="s">
        <v>13</v>
      </c>
      <c r="C619" s="28">
        <v>39980</v>
      </c>
      <c r="D619" s="27">
        <v>4.43</v>
      </c>
      <c r="E619" s="27">
        <v>4.46</v>
      </c>
      <c r="F619" s="27">
        <v>3.94</v>
      </c>
      <c r="G619" s="27">
        <v>3.99</v>
      </c>
      <c r="H619" s="27">
        <v>352000</v>
      </c>
      <c r="I619" s="29" t="str">
        <f t="shared" si="9"/>
        <v>Closed</v>
      </c>
    </row>
    <row r="620" spans="1:9">
      <c r="A620" s="27" t="s">
        <v>25</v>
      </c>
      <c r="B620" s="27" t="s">
        <v>13</v>
      </c>
      <c r="C620" s="28">
        <v>39981</v>
      </c>
      <c r="D620" s="27">
        <v>3.98</v>
      </c>
      <c r="E620" s="27">
        <v>4.12</v>
      </c>
      <c r="F620" s="27">
        <v>3.77</v>
      </c>
      <c r="G620" s="27">
        <v>3.99</v>
      </c>
      <c r="H620" s="27">
        <v>544900</v>
      </c>
      <c r="I620" s="29" t="str">
        <f t="shared" si="9"/>
        <v>Closed</v>
      </c>
    </row>
    <row r="621" spans="1:9">
      <c r="A621" s="27" t="s">
        <v>25</v>
      </c>
      <c r="B621" s="27" t="s">
        <v>13</v>
      </c>
      <c r="C621" s="28">
        <v>39982</v>
      </c>
      <c r="D621" s="27">
        <v>4.01</v>
      </c>
      <c r="E621" s="27">
        <v>4.33</v>
      </c>
      <c r="F621" s="27">
        <v>3.98</v>
      </c>
      <c r="G621" s="27">
        <v>4.1900000000000004</v>
      </c>
      <c r="H621" s="27">
        <v>227000</v>
      </c>
      <c r="I621" s="29" t="str">
        <f t="shared" si="9"/>
        <v>Open</v>
      </c>
    </row>
    <row r="622" spans="1:9">
      <c r="A622" s="27" t="s">
        <v>25</v>
      </c>
      <c r="B622" s="27" t="s">
        <v>13</v>
      </c>
      <c r="C622" s="28">
        <v>39983</v>
      </c>
      <c r="D622" s="27">
        <v>4.3</v>
      </c>
      <c r="E622" s="27">
        <v>4.37</v>
      </c>
      <c r="F622" s="27">
        <v>4.05</v>
      </c>
      <c r="G622" s="27">
        <v>4.2</v>
      </c>
      <c r="H622" s="27">
        <v>434700</v>
      </c>
      <c r="I622" s="29" t="str">
        <f t="shared" si="9"/>
        <v>Closed</v>
      </c>
    </row>
    <row r="623" spans="1:9">
      <c r="A623" s="27" t="s">
        <v>25</v>
      </c>
      <c r="B623" s="27" t="s">
        <v>13</v>
      </c>
      <c r="C623" s="28">
        <v>39986</v>
      </c>
      <c r="D623" s="27">
        <v>4.13</v>
      </c>
      <c r="E623" s="27">
        <v>4.21</v>
      </c>
      <c r="F623" s="27">
        <v>3.79</v>
      </c>
      <c r="G623" s="27">
        <v>3.83</v>
      </c>
      <c r="H623" s="27">
        <v>305700</v>
      </c>
      <c r="I623" s="29" t="str">
        <f t="shared" si="9"/>
        <v>Closed</v>
      </c>
    </row>
    <row r="624" spans="1:9">
      <c r="A624" s="27" t="s">
        <v>25</v>
      </c>
      <c r="B624" s="27" t="s">
        <v>13</v>
      </c>
      <c r="C624" s="28">
        <v>39987</v>
      </c>
      <c r="D624" s="27">
        <v>3.86</v>
      </c>
      <c r="E624" s="27">
        <v>3.97</v>
      </c>
      <c r="F624" s="27">
        <v>3.48</v>
      </c>
      <c r="G624" s="27">
        <v>3.56</v>
      </c>
      <c r="H624" s="27">
        <v>370600</v>
      </c>
      <c r="I624" s="29" t="str">
        <f t="shared" si="9"/>
        <v>Closed</v>
      </c>
    </row>
    <row r="625" spans="1:9">
      <c r="A625" s="27" t="s">
        <v>25</v>
      </c>
      <c r="B625" s="27" t="s">
        <v>13</v>
      </c>
      <c r="C625" s="28">
        <v>39988</v>
      </c>
      <c r="D625" s="27">
        <v>3.63</v>
      </c>
      <c r="E625" s="27">
        <v>4.01</v>
      </c>
      <c r="F625" s="27">
        <v>3.6</v>
      </c>
      <c r="G625" s="27">
        <v>3.76</v>
      </c>
      <c r="H625" s="27">
        <v>300300</v>
      </c>
      <c r="I625" s="29" t="str">
        <f t="shared" si="9"/>
        <v>Open</v>
      </c>
    </row>
    <row r="626" spans="1:9">
      <c r="A626" s="27" t="s">
        <v>25</v>
      </c>
      <c r="B626" s="27" t="s">
        <v>13</v>
      </c>
      <c r="C626" s="28">
        <v>39989</v>
      </c>
      <c r="D626" s="27">
        <v>3.79</v>
      </c>
      <c r="E626" s="27">
        <v>4.22</v>
      </c>
      <c r="F626" s="27">
        <v>3.79</v>
      </c>
      <c r="G626" s="27">
        <v>4.2</v>
      </c>
      <c r="H626" s="27">
        <v>297900</v>
      </c>
      <c r="I626" s="29" t="str">
        <f t="shared" si="9"/>
        <v>Open</v>
      </c>
    </row>
    <row r="627" spans="1:9">
      <c r="A627" s="27" t="s">
        <v>25</v>
      </c>
      <c r="B627" s="27" t="s">
        <v>13</v>
      </c>
      <c r="C627" s="28">
        <v>39990</v>
      </c>
      <c r="D627" s="27">
        <v>4.18</v>
      </c>
      <c r="E627" s="27">
        <v>4.5</v>
      </c>
      <c r="F627" s="27">
        <v>4.16</v>
      </c>
      <c r="G627" s="27">
        <v>4.43</v>
      </c>
      <c r="H627" s="27">
        <v>1573000</v>
      </c>
      <c r="I627" s="29" t="str">
        <f t="shared" si="9"/>
        <v>Open</v>
      </c>
    </row>
    <row r="628" spans="1:9">
      <c r="A628" s="27" t="s">
        <v>25</v>
      </c>
      <c r="B628" s="27" t="s">
        <v>13</v>
      </c>
      <c r="C628" s="28">
        <v>39993</v>
      </c>
      <c r="D628" s="27">
        <v>4.49</v>
      </c>
      <c r="E628" s="27">
        <v>4.6500000000000004</v>
      </c>
      <c r="F628" s="27">
        <v>4.3</v>
      </c>
      <c r="G628" s="27">
        <v>4.4400000000000004</v>
      </c>
      <c r="H628" s="27">
        <v>684200</v>
      </c>
      <c r="I628" s="29" t="str">
        <f t="shared" si="9"/>
        <v>Closed</v>
      </c>
    </row>
    <row r="629" spans="1:9">
      <c r="A629" s="27" t="s">
        <v>25</v>
      </c>
      <c r="B629" s="27" t="s">
        <v>13</v>
      </c>
      <c r="C629" s="28">
        <v>39994</v>
      </c>
      <c r="D629" s="27">
        <v>4.47</v>
      </c>
      <c r="E629" s="27">
        <v>4.58</v>
      </c>
      <c r="F629" s="27">
        <v>4.3899999999999997</v>
      </c>
      <c r="G629" s="27">
        <v>4.43</v>
      </c>
      <c r="H629" s="27">
        <v>291800</v>
      </c>
      <c r="I629" s="29" t="str">
        <f t="shared" si="9"/>
        <v>Open</v>
      </c>
    </row>
    <row r="630" spans="1:9">
      <c r="A630" s="27" t="s">
        <v>25</v>
      </c>
      <c r="B630" s="27" t="s">
        <v>13</v>
      </c>
      <c r="C630" s="28">
        <v>39995</v>
      </c>
      <c r="D630" s="27">
        <v>4.46</v>
      </c>
      <c r="E630" s="27">
        <v>4.6100000000000003</v>
      </c>
      <c r="F630" s="27">
        <v>4.45</v>
      </c>
      <c r="G630" s="27">
        <v>4.55</v>
      </c>
      <c r="H630" s="27">
        <v>207600</v>
      </c>
      <c r="I630" s="29" t="str">
        <f t="shared" si="9"/>
        <v>Open</v>
      </c>
    </row>
    <row r="631" spans="1:9">
      <c r="A631" s="27" t="s">
        <v>25</v>
      </c>
      <c r="B631" s="27" t="s">
        <v>13</v>
      </c>
      <c r="C631" s="28">
        <v>39996</v>
      </c>
      <c r="D631" s="27">
        <v>4.41</v>
      </c>
      <c r="E631" s="27">
        <v>4.43</v>
      </c>
      <c r="F631" s="27">
        <v>4.09</v>
      </c>
      <c r="G631" s="27">
        <v>4.13</v>
      </c>
      <c r="H631" s="27">
        <v>263500</v>
      </c>
      <c r="I631" s="29" t="str">
        <f t="shared" si="9"/>
        <v>Closed</v>
      </c>
    </row>
    <row r="632" spans="1:9">
      <c r="A632" s="27" t="s">
        <v>25</v>
      </c>
      <c r="B632" s="27" t="s">
        <v>13</v>
      </c>
      <c r="C632" s="28">
        <v>40000</v>
      </c>
      <c r="D632" s="27">
        <v>4.0999999999999996</v>
      </c>
      <c r="E632" s="27">
        <v>4.1900000000000004</v>
      </c>
      <c r="F632" s="27">
        <v>3.8</v>
      </c>
      <c r="G632" s="27">
        <v>4.1500000000000004</v>
      </c>
      <c r="H632" s="27">
        <v>244300</v>
      </c>
      <c r="I632" s="29" t="str">
        <f t="shared" si="9"/>
        <v>Closed</v>
      </c>
    </row>
    <row r="633" spans="1:9">
      <c r="A633" s="27" t="s">
        <v>25</v>
      </c>
      <c r="B633" s="27" t="s">
        <v>13</v>
      </c>
      <c r="C633" s="28">
        <v>40001</v>
      </c>
      <c r="D633" s="27">
        <v>4.1399999999999997</v>
      </c>
      <c r="E633" s="27">
        <v>4.1500000000000004</v>
      </c>
      <c r="F633" s="27">
        <v>3.94</v>
      </c>
      <c r="G633" s="27">
        <v>3.97</v>
      </c>
      <c r="H633" s="27">
        <v>222700</v>
      </c>
      <c r="I633" s="29" t="str">
        <f t="shared" si="9"/>
        <v>Closed</v>
      </c>
    </row>
    <row r="634" spans="1:9">
      <c r="A634" s="27" t="s">
        <v>25</v>
      </c>
      <c r="B634" s="27" t="s">
        <v>13</v>
      </c>
      <c r="C634" s="28">
        <v>40002</v>
      </c>
      <c r="D634" s="27">
        <v>3.98</v>
      </c>
      <c r="E634" s="27">
        <v>4.03</v>
      </c>
      <c r="F634" s="27">
        <v>3.6</v>
      </c>
      <c r="G634" s="27">
        <v>3.74</v>
      </c>
      <c r="H634" s="27">
        <v>341100</v>
      </c>
      <c r="I634" s="29" t="str">
        <f t="shared" si="9"/>
        <v>Closed</v>
      </c>
    </row>
    <row r="635" spans="1:9">
      <c r="A635" s="27" t="s">
        <v>25</v>
      </c>
      <c r="B635" s="27" t="s">
        <v>13</v>
      </c>
      <c r="C635" s="28">
        <v>40003</v>
      </c>
      <c r="D635" s="27">
        <v>3.8</v>
      </c>
      <c r="E635" s="27">
        <v>4.04</v>
      </c>
      <c r="F635" s="27">
        <v>3.77</v>
      </c>
      <c r="G635" s="27">
        <v>3.96</v>
      </c>
      <c r="H635" s="27">
        <v>210400</v>
      </c>
      <c r="I635" s="29" t="str">
        <f t="shared" si="9"/>
        <v>Open</v>
      </c>
    </row>
    <row r="636" spans="1:9">
      <c r="A636" s="27" t="s">
        <v>25</v>
      </c>
      <c r="B636" s="27" t="s">
        <v>13</v>
      </c>
      <c r="C636" s="28">
        <v>40004</v>
      </c>
      <c r="D636" s="27">
        <v>3.91</v>
      </c>
      <c r="E636" s="27">
        <v>4.22</v>
      </c>
      <c r="F636" s="27">
        <v>3.86</v>
      </c>
      <c r="G636" s="27">
        <v>4.18</v>
      </c>
      <c r="H636" s="27">
        <v>283700</v>
      </c>
      <c r="I636" s="29" t="str">
        <f t="shared" si="9"/>
        <v>Open</v>
      </c>
    </row>
    <row r="637" spans="1:9">
      <c r="A637" s="27" t="s">
        <v>25</v>
      </c>
      <c r="B637" s="27" t="s">
        <v>13</v>
      </c>
      <c r="C637" s="28">
        <v>40007</v>
      </c>
      <c r="D637" s="27">
        <v>4.22</v>
      </c>
      <c r="E637" s="27">
        <v>4.5</v>
      </c>
      <c r="F637" s="27">
        <v>4.18</v>
      </c>
      <c r="G637" s="27">
        <v>4.41</v>
      </c>
      <c r="H637" s="27">
        <v>478800</v>
      </c>
      <c r="I637" s="29" t="str">
        <f t="shared" si="9"/>
        <v>Open</v>
      </c>
    </row>
    <row r="638" spans="1:9">
      <c r="A638" s="27" t="s">
        <v>25</v>
      </c>
      <c r="B638" s="27" t="s">
        <v>13</v>
      </c>
      <c r="C638" s="28">
        <v>40008</v>
      </c>
      <c r="D638" s="27">
        <v>4.3899999999999997</v>
      </c>
      <c r="E638" s="27">
        <v>4.49</v>
      </c>
      <c r="F638" s="27">
        <v>4.28</v>
      </c>
      <c r="G638" s="27">
        <v>4.43</v>
      </c>
      <c r="H638" s="27">
        <v>175900</v>
      </c>
      <c r="I638" s="29" t="str">
        <f t="shared" si="9"/>
        <v>Open</v>
      </c>
    </row>
    <row r="639" spans="1:9">
      <c r="A639" s="27" t="s">
        <v>25</v>
      </c>
      <c r="B639" s="27" t="s">
        <v>13</v>
      </c>
      <c r="C639" s="28">
        <v>40009</v>
      </c>
      <c r="D639" s="27">
        <v>4.47</v>
      </c>
      <c r="E639" s="27">
        <v>5</v>
      </c>
      <c r="F639" s="27">
        <v>4.4000000000000004</v>
      </c>
      <c r="G639" s="27">
        <v>4.96</v>
      </c>
      <c r="H639" s="27">
        <v>421800</v>
      </c>
      <c r="I639" s="29" t="str">
        <f t="shared" si="9"/>
        <v>Open</v>
      </c>
    </row>
    <row r="640" spans="1:9">
      <c r="A640" s="27" t="s">
        <v>25</v>
      </c>
      <c r="B640" s="27" t="s">
        <v>13</v>
      </c>
      <c r="C640" s="28">
        <v>40010</v>
      </c>
      <c r="D640" s="27">
        <v>4.8600000000000003</v>
      </c>
      <c r="E640" s="27">
        <v>4.8899999999999997</v>
      </c>
      <c r="F640" s="27">
        <v>4.58</v>
      </c>
      <c r="G640" s="27">
        <v>4.87</v>
      </c>
      <c r="H640" s="27">
        <v>364500</v>
      </c>
      <c r="I640" s="29" t="str">
        <f t="shared" si="9"/>
        <v>Closed</v>
      </c>
    </row>
    <row r="641" spans="1:9">
      <c r="A641" s="27" t="s">
        <v>25</v>
      </c>
      <c r="B641" s="27" t="s">
        <v>13</v>
      </c>
      <c r="C641" s="28">
        <v>40011</v>
      </c>
      <c r="D641" s="27">
        <v>4.8899999999999997</v>
      </c>
      <c r="E641" s="27">
        <v>5.13</v>
      </c>
      <c r="F641" s="27">
        <v>4.75</v>
      </c>
      <c r="G641" s="27">
        <v>5.05</v>
      </c>
      <c r="H641" s="27">
        <v>439200</v>
      </c>
      <c r="I641" s="29" t="str">
        <f t="shared" si="9"/>
        <v>Open</v>
      </c>
    </row>
    <row r="642" spans="1:9">
      <c r="A642" s="27" t="s">
        <v>25</v>
      </c>
      <c r="B642" s="27" t="s">
        <v>13</v>
      </c>
      <c r="C642" s="28">
        <v>40014</v>
      </c>
      <c r="D642" s="27">
        <v>5.08</v>
      </c>
      <c r="E642" s="27">
        <v>5.36</v>
      </c>
      <c r="F642" s="27">
        <v>4.95</v>
      </c>
      <c r="G642" s="27">
        <v>5.31</v>
      </c>
      <c r="H642" s="27">
        <v>288400</v>
      </c>
      <c r="I642" s="29" t="str">
        <f t="shared" ref="I642:I705" si="10">IF(F642&lt;D642-0.15,"Closed","Open")</f>
        <v>Open</v>
      </c>
    </row>
    <row r="643" spans="1:9">
      <c r="A643" s="27" t="s">
        <v>25</v>
      </c>
      <c r="B643" s="27" t="s">
        <v>13</v>
      </c>
      <c r="C643" s="28">
        <v>40015</v>
      </c>
      <c r="D643" s="27">
        <v>5.39</v>
      </c>
      <c r="E643" s="27">
        <v>5.39</v>
      </c>
      <c r="F643" s="27">
        <v>4.93</v>
      </c>
      <c r="G643" s="27">
        <v>5.23</v>
      </c>
      <c r="H643" s="27">
        <v>346600</v>
      </c>
      <c r="I643" s="29" t="str">
        <f t="shared" si="10"/>
        <v>Closed</v>
      </c>
    </row>
    <row r="644" spans="1:9">
      <c r="A644" s="27" t="s">
        <v>25</v>
      </c>
      <c r="B644" s="27" t="s">
        <v>13</v>
      </c>
      <c r="C644" s="28">
        <v>40016</v>
      </c>
      <c r="D644" s="27">
        <v>5.17</v>
      </c>
      <c r="E644" s="27">
        <v>5.39</v>
      </c>
      <c r="F644" s="27">
        <v>5.09</v>
      </c>
      <c r="G644" s="27">
        <v>5.28</v>
      </c>
      <c r="H644" s="27">
        <v>220800</v>
      </c>
      <c r="I644" s="29" t="str">
        <f t="shared" si="10"/>
        <v>Open</v>
      </c>
    </row>
    <row r="645" spans="1:9">
      <c r="A645" s="27" t="s">
        <v>25</v>
      </c>
      <c r="B645" s="27" t="s">
        <v>13</v>
      </c>
      <c r="C645" s="28">
        <v>40017</v>
      </c>
      <c r="D645" s="27">
        <v>5.26</v>
      </c>
      <c r="E645" s="27">
        <v>5.63</v>
      </c>
      <c r="F645" s="27">
        <v>5.25</v>
      </c>
      <c r="G645" s="27">
        <v>5.49</v>
      </c>
      <c r="H645" s="27">
        <v>427300</v>
      </c>
      <c r="I645" s="29" t="str">
        <f t="shared" si="10"/>
        <v>Open</v>
      </c>
    </row>
    <row r="646" spans="1:9">
      <c r="A646" s="27" t="s">
        <v>25</v>
      </c>
      <c r="B646" s="27" t="s">
        <v>13</v>
      </c>
      <c r="C646" s="28">
        <v>40018</v>
      </c>
      <c r="D646" s="27">
        <v>5.44</v>
      </c>
      <c r="E646" s="27">
        <v>5.44</v>
      </c>
      <c r="F646" s="27">
        <v>5.17</v>
      </c>
      <c r="G646" s="27">
        <v>5.27</v>
      </c>
      <c r="H646" s="27">
        <v>342000</v>
      </c>
      <c r="I646" s="29" t="str">
        <f t="shared" si="10"/>
        <v>Closed</v>
      </c>
    </row>
    <row r="647" spans="1:9">
      <c r="A647" s="27" t="s">
        <v>25</v>
      </c>
      <c r="B647" s="27" t="s">
        <v>13</v>
      </c>
      <c r="C647" s="28">
        <v>40021</v>
      </c>
      <c r="D647" s="27">
        <v>5.28</v>
      </c>
      <c r="E647" s="27">
        <v>5.8</v>
      </c>
      <c r="F647" s="27">
        <v>5.26</v>
      </c>
      <c r="G647" s="27">
        <v>5.66</v>
      </c>
      <c r="H647" s="27">
        <v>292000</v>
      </c>
      <c r="I647" s="29" t="str">
        <f t="shared" si="10"/>
        <v>Open</v>
      </c>
    </row>
    <row r="648" spans="1:9">
      <c r="A648" s="27" t="s">
        <v>25</v>
      </c>
      <c r="B648" s="27" t="s">
        <v>13</v>
      </c>
      <c r="C648" s="28">
        <v>40022</v>
      </c>
      <c r="D648" s="27">
        <v>5.61</v>
      </c>
      <c r="E648" s="27">
        <v>5.73</v>
      </c>
      <c r="F648" s="27">
        <v>5.3</v>
      </c>
      <c r="G648" s="27">
        <v>5.69</v>
      </c>
      <c r="H648" s="27">
        <v>232100</v>
      </c>
      <c r="I648" s="29" t="str">
        <f t="shared" si="10"/>
        <v>Closed</v>
      </c>
    </row>
    <row r="649" spans="1:9">
      <c r="A649" s="27" t="s">
        <v>25</v>
      </c>
      <c r="B649" s="27" t="s">
        <v>13</v>
      </c>
      <c r="C649" s="28">
        <v>40023</v>
      </c>
      <c r="D649" s="27">
        <v>5.63</v>
      </c>
      <c r="E649" s="27">
        <v>5.97</v>
      </c>
      <c r="F649" s="27">
        <v>5.53</v>
      </c>
      <c r="G649" s="27">
        <v>5.82</v>
      </c>
      <c r="H649" s="27">
        <v>297700</v>
      </c>
      <c r="I649" s="29" t="str">
        <f t="shared" si="10"/>
        <v>Open</v>
      </c>
    </row>
    <row r="650" spans="1:9">
      <c r="A650" s="27" t="s">
        <v>25</v>
      </c>
      <c r="B650" s="27" t="s">
        <v>13</v>
      </c>
      <c r="C650" s="28">
        <v>40024</v>
      </c>
      <c r="D650" s="27">
        <v>5.92</v>
      </c>
      <c r="E650" s="27">
        <v>5.95</v>
      </c>
      <c r="F650" s="27">
        <v>5</v>
      </c>
      <c r="G650" s="27">
        <v>5.67</v>
      </c>
      <c r="H650" s="27">
        <v>413600</v>
      </c>
      <c r="I650" s="29" t="str">
        <f t="shared" si="10"/>
        <v>Closed</v>
      </c>
    </row>
    <row r="651" spans="1:9">
      <c r="A651" s="27" t="s">
        <v>25</v>
      </c>
      <c r="B651" s="27" t="s">
        <v>13</v>
      </c>
      <c r="C651" s="28">
        <v>40025</v>
      </c>
      <c r="D651" s="27">
        <v>5.65</v>
      </c>
      <c r="E651" s="27">
        <v>5.77</v>
      </c>
      <c r="F651" s="27">
        <v>5.51</v>
      </c>
      <c r="G651" s="27">
        <v>5.52</v>
      </c>
      <c r="H651" s="27">
        <v>240800</v>
      </c>
      <c r="I651" s="29" t="str">
        <f t="shared" si="10"/>
        <v>Open</v>
      </c>
    </row>
    <row r="652" spans="1:9">
      <c r="A652" s="27" t="s">
        <v>25</v>
      </c>
      <c r="B652" s="27" t="s">
        <v>13</v>
      </c>
      <c r="C652" s="28">
        <v>40028</v>
      </c>
      <c r="D652" s="27">
        <v>5.51</v>
      </c>
      <c r="E652" s="27">
        <v>5.68</v>
      </c>
      <c r="F652" s="27">
        <v>5.31</v>
      </c>
      <c r="G652" s="27">
        <v>5.65</v>
      </c>
      <c r="H652" s="27">
        <v>402400</v>
      </c>
      <c r="I652" s="29" t="str">
        <f t="shared" si="10"/>
        <v>Closed</v>
      </c>
    </row>
    <row r="653" spans="1:9">
      <c r="A653" s="27" t="s">
        <v>25</v>
      </c>
      <c r="B653" s="27" t="s">
        <v>13</v>
      </c>
      <c r="C653" s="28">
        <v>40029</v>
      </c>
      <c r="D653" s="27">
        <v>5.6</v>
      </c>
      <c r="E653" s="27">
        <v>5.64</v>
      </c>
      <c r="F653" s="27">
        <v>5.42</v>
      </c>
      <c r="G653" s="27">
        <v>5.51</v>
      </c>
      <c r="H653" s="27">
        <v>291300</v>
      </c>
      <c r="I653" s="29" t="str">
        <f t="shared" si="10"/>
        <v>Closed</v>
      </c>
    </row>
    <row r="654" spans="1:9">
      <c r="A654" s="27" t="s">
        <v>25</v>
      </c>
      <c r="B654" s="27" t="s">
        <v>13</v>
      </c>
      <c r="C654" s="28">
        <v>40030</v>
      </c>
      <c r="D654" s="27">
        <v>5.49</v>
      </c>
      <c r="E654" s="27">
        <v>5.51</v>
      </c>
      <c r="F654" s="27">
        <v>5.18</v>
      </c>
      <c r="G654" s="27">
        <v>5.42</v>
      </c>
      <c r="H654" s="27">
        <v>255600</v>
      </c>
      <c r="I654" s="29" t="str">
        <f t="shared" si="10"/>
        <v>Closed</v>
      </c>
    </row>
    <row r="655" spans="1:9">
      <c r="A655" s="27" t="s">
        <v>25</v>
      </c>
      <c r="B655" s="27" t="s">
        <v>13</v>
      </c>
      <c r="C655" s="28">
        <v>40031</v>
      </c>
      <c r="D655" s="27">
        <v>5.44</v>
      </c>
      <c r="E655" s="27">
        <v>5.48</v>
      </c>
      <c r="F655" s="27">
        <v>5.15</v>
      </c>
      <c r="G655" s="27">
        <v>5.24</v>
      </c>
      <c r="H655" s="27">
        <v>217700</v>
      </c>
      <c r="I655" s="29" t="str">
        <f t="shared" si="10"/>
        <v>Closed</v>
      </c>
    </row>
    <row r="656" spans="1:9">
      <c r="A656" s="27" t="s">
        <v>25</v>
      </c>
      <c r="B656" s="27" t="s">
        <v>13</v>
      </c>
      <c r="C656" s="28">
        <v>40032</v>
      </c>
      <c r="D656" s="27">
        <v>5.33</v>
      </c>
      <c r="E656" s="27">
        <v>5.39</v>
      </c>
      <c r="F656" s="27">
        <v>5.16</v>
      </c>
      <c r="G656" s="27">
        <v>5.22</v>
      </c>
      <c r="H656" s="27">
        <v>256600</v>
      </c>
      <c r="I656" s="29" t="str">
        <f t="shared" si="10"/>
        <v>Closed</v>
      </c>
    </row>
    <row r="657" spans="1:9">
      <c r="A657" s="27" t="s">
        <v>25</v>
      </c>
      <c r="B657" s="27" t="s">
        <v>13</v>
      </c>
      <c r="C657" s="28">
        <v>40035</v>
      </c>
      <c r="D657" s="27">
        <v>5.23</v>
      </c>
      <c r="E657" s="27">
        <v>5.4</v>
      </c>
      <c r="F657" s="27">
        <v>5.1100000000000003</v>
      </c>
      <c r="G657" s="27">
        <v>5.25</v>
      </c>
      <c r="H657" s="27">
        <v>278000</v>
      </c>
      <c r="I657" s="29" t="str">
        <f t="shared" si="10"/>
        <v>Open</v>
      </c>
    </row>
    <row r="658" spans="1:9">
      <c r="A658" s="27" t="s">
        <v>25</v>
      </c>
      <c r="B658" s="27" t="s">
        <v>13</v>
      </c>
      <c r="C658" s="28">
        <v>40036</v>
      </c>
      <c r="D658" s="27">
        <v>5.22</v>
      </c>
      <c r="E658" s="27">
        <v>5.34</v>
      </c>
      <c r="F658" s="27">
        <v>5.15</v>
      </c>
      <c r="G658" s="27">
        <v>5.16</v>
      </c>
      <c r="H658" s="27">
        <v>231200</v>
      </c>
      <c r="I658" s="29" t="str">
        <f t="shared" si="10"/>
        <v>Open</v>
      </c>
    </row>
    <row r="659" spans="1:9">
      <c r="A659" s="27" t="s">
        <v>25</v>
      </c>
      <c r="B659" s="27" t="s">
        <v>13</v>
      </c>
      <c r="C659" s="28">
        <v>40037</v>
      </c>
      <c r="D659" s="27">
        <v>5.16</v>
      </c>
      <c r="E659" s="27">
        <v>5.4</v>
      </c>
      <c r="F659" s="27">
        <v>5.16</v>
      </c>
      <c r="G659" s="27">
        <v>5.23</v>
      </c>
      <c r="H659" s="27">
        <v>331300</v>
      </c>
      <c r="I659" s="29" t="str">
        <f t="shared" si="10"/>
        <v>Open</v>
      </c>
    </row>
    <row r="660" spans="1:9">
      <c r="A660" s="27" t="s">
        <v>25</v>
      </c>
      <c r="B660" s="27" t="s">
        <v>13</v>
      </c>
      <c r="C660" s="28">
        <v>40038</v>
      </c>
      <c r="D660" s="27">
        <v>5.29</v>
      </c>
      <c r="E660" s="27">
        <v>5.69</v>
      </c>
      <c r="F660" s="27">
        <v>5.22</v>
      </c>
      <c r="G660" s="27">
        <v>5.56</v>
      </c>
      <c r="H660" s="27">
        <v>398200</v>
      </c>
      <c r="I660" s="29" t="str">
        <f t="shared" si="10"/>
        <v>Open</v>
      </c>
    </row>
    <row r="661" spans="1:9">
      <c r="A661" s="27" t="s">
        <v>25</v>
      </c>
      <c r="B661" s="27" t="s">
        <v>13</v>
      </c>
      <c r="C661" s="28">
        <v>40039</v>
      </c>
      <c r="D661" s="27">
        <v>5.57</v>
      </c>
      <c r="E661" s="27">
        <v>5.63</v>
      </c>
      <c r="F661" s="27">
        <v>5.27</v>
      </c>
      <c r="G661" s="27">
        <v>5.36</v>
      </c>
      <c r="H661" s="27">
        <v>181200</v>
      </c>
      <c r="I661" s="29" t="str">
        <f t="shared" si="10"/>
        <v>Closed</v>
      </c>
    </row>
    <row r="662" spans="1:9">
      <c r="A662" s="27" t="s">
        <v>25</v>
      </c>
      <c r="B662" s="27" t="s">
        <v>13</v>
      </c>
      <c r="C662" s="28">
        <v>40042</v>
      </c>
      <c r="D662" s="27">
        <v>5.2</v>
      </c>
      <c r="E662" s="27">
        <v>5.29</v>
      </c>
      <c r="F662" s="27">
        <v>5.14</v>
      </c>
      <c r="G662" s="27">
        <v>5.25</v>
      </c>
      <c r="H662" s="27">
        <v>143900</v>
      </c>
      <c r="I662" s="29" t="str">
        <f t="shared" si="10"/>
        <v>Open</v>
      </c>
    </row>
    <row r="663" spans="1:9">
      <c r="A663" s="27" t="s">
        <v>25</v>
      </c>
      <c r="B663" s="27" t="s">
        <v>13</v>
      </c>
      <c r="C663" s="28">
        <v>40043</v>
      </c>
      <c r="D663" s="27">
        <v>5.32</v>
      </c>
      <c r="E663" s="27">
        <v>5.44</v>
      </c>
      <c r="F663" s="27">
        <v>5.22</v>
      </c>
      <c r="G663" s="27">
        <v>5.37</v>
      </c>
      <c r="H663" s="27">
        <v>156900</v>
      </c>
      <c r="I663" s="29" t="str">
        <f t="shared" si="10"/>
        <v>Open</v>
      </c>
    </row>
    <row r="664" spans="1:9">
      <c r="A664" s="27" t="s">
        <v>25</v>
      </c>
      <c r="B664" s="27" t="s">
        <v>13</v>
      </c>
      <c r="C664" s="28">
        <v>40044</v>
      </c>
      <c r="D664" s="27">
        <v>5.26</v>
      </c>
      <c r="E664" s="27">
        <v>5.44</v>
      </c>
      <c r="F664" s="27">
        <v>5.25</v>
      </c>
      <c r="G664" s="27">
        <v>5.4</v>
      </c>
      <c r="H664" s="27">
        <v>149000</v>
      </c>
      <c r="I664" s="29" t="str">
        <f t="shared" si="10"/>
        <v>Open</v>
      </c>
    </row>
    <row r="665" spans="1:9">
      <c r="A665" s="27" t="s">
        <v>25</v>
      </c>
      <c r="B665" s="27" t="s">
        <v>13</v>
      </c>
      <c r="C665" s="28">
        <v>40045</v>
      </c>
      <c r="D665" s="27">
        <v>5.4</v>
      </c>
      <c r="E665" s="27">
        <v>5.7</v>
      </c>
      <c r="F665" s="27">
        <v>5.38</v>
      </c>
      <c r="G665" s="27">
        <v>5.65</v>
      </c>
      <c r="H665" s="27">
        <v>272900</v>
      </c>
      <c r="I665" s="29" t="str">
        <f t="shared" si="10"/>
        <v>Open</v>
      </c>
    </row>
    <row r="666" spans="1:9">
      <c r="A666" s="27" t="s">
        <v>25</v>
      </c>
      <c r="B666" s="27" t="s">
        <v>13</v>
      </c>
      <c r="C666" s="28">
        <v>40046</v>
      </c>
      <c r="D666" s="27">
        <v>5.66</v>
      </c>
      <c r="E666" s="27">
        <v>5.9</v>
      </c>
      <c r="F666" s="27">
        <v>5.66</v>
      </c>
      <c r="G666" s="27">
        <v>5.9</v>
      </c>
      <c r="H666" s="27">
        <v>314000</v>
      </c>
      <c r="I666" s="29" t="str">
        <f t="shared" si="10"/>
        <v>Open</v>
      </c>
    </row>
    <row r="667" spans="1:9">
      <c r="A667" s="27" t="s">
        <v>25</v>
      </c>
      <c r="B667" s="27" t="s">
        <v>13</v>
      </c>
      <c r="C667" s="28">
        <v>40049</v>
      </c>
      <c r="D667" s="27">
        <v>5.9</v>
      </c>
      <c r="E667" s="27">
        <v>5.94</v>
      </c>
      <c r="F667" s="27">
        <v>5.7</v>
      </c>
      <c r="G667" s="27">
        <v>5.78</v>
      </c>
      <c r="H667" s="27">
        <v>210900</v>
      </c>
      <c r="I667" s="29" t="str">
        <f t="shared" si="10"/>
        <v>Closed</v>
      </c>
    </row>
    <row r="668" spans="1:9">
      <c r="A668" s="27" t="s">
        <v>25</v>
      </c>
      <c r="B668" s="27" t="s">
        <v>13</v>
      </c>
      <c r="C668" s="28">
        <v>40050</v>
      </c>
      <c r="D668" s="27">
        <v>5.81</v>
      </c>
      <c r="E668" s="27">
        <v>5.86</v>
      </c>
      <c r="F668" s="27">
        <v>5.67</v>
      </c>
      <c r="G668" s="27">
        <v>5.85</v>
      </c>
      <c r="H668" s="27">
        <v>123900</v>
      </c>
      <c r="I668" s="29" t="str">
        <f t="shared" si="10"/>
        <v>Open</v>
      </c>
    </row>
    <row r="669" spans="1:9">
      <c r="A669" s="27" t="s">
        <v>25</v>
      </c>
      <c r="B669" s="27" t="s">
        <v>13</v>
      </c>
      <c r="C669" s="28">
        <v>40051</v>
      </c>
      <c r="D669" s="27">
        <v>5.82</v>
      </c>
      <c r="E669" s="27">
        <v>5.97</v>
      </c>
      <c r="F669" s="27">
        <v>5.74</v>
      </c>
      <c r="G669" s="27">
        <v>5.96</v>
      </c>
      <c r="H669" s="27">
        <v>173700</v>
      </c>
      <c r="I669" s="29" t="str">
        <f t="shared" si="10"/>
        <v>Open</v>
      </c>
    </row>
    <row r="670" spans="1:9">
      <c r="A670" s="27" t="s">
        <v>25</v>
      </c>
      <c r="B670" s="27" t="s">
        <v>13</v>
      </c>
      <c r="C670" s="28">
        <v>40052</v>
      </c>
      <c r="D670" s="27">
        <v>5.9</v>
      </c>
      <c r="E670" s="27">
        <v>5.94</v>
      </c>
      <c r="F670" s="27">
        <v>5.6</v>
      </c>
      <c r="G670" s="27">
        <v>5.9</v>
      </c>
      <c r="H670" s="27">
        <v>164800</v>
      </c>
      <c r="I670" s="29" t="str">
        <f t="shared" si="10"/>
        <v>Closed</v>
      </c>
    </row>
    <row r="671" spans="1:9">
      <c r="A671" s="27" t="s">
        <v>25</v>
      </c>
      <c r="B671" s="27" t="s">
        <v>13</v>
      </c>
      <c r="C671" s="28">
        <v>40053</v>
      </c>
      <c r="D671" s="27">
        <v>5.96</v>
      </c>
      <c r="E671" s="27">
        <v>5.96</v>
      </c>
      <c r="F671" s="27">
        <v>5.68</v>
      </c>
      <c r="G671" s="27">
        <v>5.8</v>
      </c>
      <c r="H671" s="27">
        <v>199600</v>
      </c>
      <c r="I671" s="29" t="str">
        <f t="shared" si="10"/>
        <v>Closed</v>
      </c>
    </row>
    <row r="672" spans="1:9">
      <c r="A672" s="27" t="s">
        <v>25</v>
      </c>
      <c r="B672" s="27" t="s">
        <v>13</v>
      </c>
      <c r="C672" s="28">
        <v>40056</v>
      </c>
      <c r="D672" s="27">
        <v>5.71</v>
      </c>
      <c r="E672" s="27">
        <v>5.76</v>
      </c>
      <c r="F672" s="27">
        <v>5.54</v>
      </c>
      <c r="G672" s="27">
        <v>5.74</v>
      </c>
      <c r="H672" s="27">
        <v>264100</v>
      </c>
      <c r="I672" s="29" t="str">
        <f t="shared" si="10"/>
        <v>Closed</v>
      </c>
    </row>
    <row r="673" spans="1:9">
      <c r="A673" s="27" t="s">
        <v>25</v>
      </c>
      <c r="B673" s="27" t="s">
        <v>13</v>
      </c>
      <c r="C673" s="28">
        <v>40057</v>
      </c>
      <c r="D673" s="27">
        <v>5.78</v>
      </c>
      <c r="E673" s="27">
        <v>6.33</v>
      </c>
      <c r="F673" s="27">
        <v>5.52</v>
      </c>
      <c r="G673" s="27">
        <v>5.55</v>
      </c>
      <c r="H673" s="27">
        <v>390800</v>
      </c>
      <c r="I673" s="29" t="str">
        <f t="shared" si="10"/>
        <v>Closed</v>
      </c>
    </row>
    <row r="674" spans="1:9">
      <c r="A674" s="27" t="s">
        <v>25</v>
      </c>
      <c r="B674" s="27" t="s">
        <v>13</v>
      </c>
      <c r="C674" s="28">
        <v>40058</v>
      </c>
      <c r="D674" s="27">
        <v>5.54</v>
      </c>
      <c r="E674" s="27">
        <v>5.74</v>
      </c>
      <c r="F674" s="27">
        <v>5.47</v>
      </c>
      <c r="G674" s="27">
        <v>5.67</v>
      </c>
      <c r="H674" s="27">
        <v>456500</v>
      </c>
      <c r="I674" s="29" t="str">
        <f t="shared" si="10"/>
        <v>Open</v>
      </c>
    </row>
    <row r="675" spans="1:9">
      <c r="A675" s="27" t="s">
        <v>25</v>
      </c>
      <c r="B675" s="27" t="s">
        <v>13</v>
      </c>
      <c r="C675" s="28">
        <v>40059</v>
      </c>
      <c r="D675" s="27">
        <v>5.69</v>
      </c>
      <c r="E675" s="27">
        <v>5.73</v>
      </c>
      <c r="F675" s="27">
        <v>5.36</v>
      </c>
      <c r="G675" s="27">
        <v>5.56</v>
      </c>
      <c r="H675" s="27">
        <v>116100</v>
      </c>
      <c r="I675" s="29" t="str">
        <f t="shared" si="10"/>
        <v>Closed</v>
      </c>
    </row>
    <row r="676" spans="1:9">
      <c r="A676" s="27" t="s">
        <v>25</v>
      </c>
      <c r="B676" s="27" t="s">
        <v>13</v>
      </c>
      <c r="C676" s="28">
        <v>40060</v>
      </c>
      <c r="D676" s="27">
        <v>5.51</v>
      </c>
      <c r="E676" s="27">
        <v>5.6</v>
      </c>
      <c r="F676" s="27">
        <v>5.43</v>
      </c>
      <c r="G676" s="27">
        <v>5.6</v>
      </c>
      <c r="H676" s="27">
        <v>158700</v>
      </c>
      <c r="I676" s="29" t="str">
        <f t="shared" si="10"/>
        <v>Open</v>
      </c>
    </row>
    <row r="677" spans="1:9">
      <c r="A677" s="27" t="s">
        <v>25</v>
      </c>
      <c r="B677" s="27" t="s">
        <v>13</v>
      </c>
      <c r="C677" s="28">
        <v>40064</v>
      </c>
      <c r="D677" s="27">
        <v>5.69</v>
      </c>
      <c r="E677" s="27">
        <v>5.69</v>
      </c>
      <c r="F677" s="27">
        <v>5.33</v>
      </c>
      <c r="G677" s="27">
        <v>5.34</v>
      </c>
      <c r="H677" s="27">
        <v>289800</v>
      </c>
      <c r="I677" s="29" t="str">
        <f t="shared" si="10"/>
        <v>Closed</v>
      </c>
    </row>
    <row r="678" spans="1:9">
      <c r="A678" s="27" t="s">
        <v>25</v>
      </c>
      <c r="B678" s="27" t="s">
        <v>13</v>
      </c>
      <c r="C678" s="28">
        <v>40065</v>
      </c>
      <c r="D678" s="27">
        <v>5.35</v>
      </c>
      <c r="E678" s="27">
        <v>5.9</v>
      </c>
      <c r="F678" s="27">
        <v>5.27</v>
      </c>
      <c r="G678" s="27">
        <v>5.74</v>
      </c>
      <c r="H678" s="27">
        <v>247200</v>
      </c>
      <c r="I678" s="29" t="str">
        <f t="shared" si="10"/>
        <v>Open</v>
      </c>
    </row>
    <row r="679" spans="1:9">
      <c r="A679" s="27" t="s">
        <v>25</v>
      </c>
      <c r="B679" s="27" t="s">
        <v>13</v>
      </c>
      <c r="C679" s="28">
        <v>40066</v>
      </c>
      <c r="D679" s="27">
        <v>5.71</v>
      </c>
      <c r="E679" s="27">
        <v>5.73</v>
      </c>
      <c r="F679" s="27">
        <v>5.51</v>
      </c>
      <c r="G679" s="27">
        <v>5.68</v>
      </c>
      <c r="H679" s="27">
        <v>311900</v>
      </c>
      <c r="I679" s="29" t="str">
        <f t="shared" si="10"/>
        <v>Closed</v>
      </c>
    </row>
    <row r="680" spans="1:9">
      <c r="A680" s="27" t="s">
        <v>25</v>
      </c>
      <c r="B680" s="27" t="s">
        <v>13</v>
      </c>
      <c r="C680" s="28">
        <v>40067</v>
      </c>
      <c r="D680" s="27">
        <v>5.71</v>
      </c>
      <c r="E680" s="27">
        <v>5.74</v>
      </c>
      <c r="F680" s="27">
        <v>5.56</v>
      </c>
      <c r="G680" s="27">
        <v>5.63</v>
      </c>
      <c r="H680" s="27">
        <v>148200</v>
      </c>
      <c r="I680" s="29" t="str">
        <f t="shared" si="10"/>
        <v>Open</v>
      </c>
    </row>
    <row r="681" spans="1:9">
      <c r="A681" s="27" t="s">
        <v>25</v>
      </c>
      <c r="B681" s="27" t="s">
        <v>13</v>
      </c>
      <c r="C681" s="28">
        <v>40070</v>
      </c>
      <c r="D681" s="27">
        <v>5.55</v>
      </c>
      <c r="E681" s="27">
        <v>5.67</v>
      </c>
      <c r="F681" s="27">
        <v>5.53</v>
      </c>
      <c r="G681" s="27">
        <v>5.67</v>
      </c>
      <c r="H681" s="27">
        <v>103100</v>
      </c>
      <c r="I681" s="29" t="str">
        <f t="shared" si="10"/>
        <v>Open</v>
      </c>
    </row>
    <row r="682" spans="1:9">
      <c r="A682" s="27" t="s">
        <v>25</v>
      </c>
      <c r="B682" s="27" t="s">
        <v>13</v>
      </c>
      <c r="C682" s="28">
        <v>40071</v>
      </c>
      <c r="D682" s="27">
        <v>5.62</v>
      </c>
      <c r="E682" s="27">
        <v>5.84</v>
      </c>
      <c r="F682" s="27">
        <v>5.57</v>
      </c>
      <c r="G682" s="27">
        <v>5.79</v>
      </c>
      <c r="H682" s="27">
        <v>305000</v>
      </c>
      <c r="I682" s="29" t="str">
        <f t="shared" si="10"/>
        <v>Open</v>
      </c>
    </row>
    <row r="683" spans="1:9">
      <c r="A683" s="27" t="s">
        <v>25</v>
      </c>
      <c r="B683" s="27" t="s">
        <v>13</v>
      </c>
      <c r="C683" s="28">
        <v>40072</v>
      </c>
      <c r="D683" s="27">
        <v>5.8</v>
      </c>
      <c r="E683" s="27">
        <v>5.82</v>
      </c>
      <c r="F683" s="27">
        <v>5.66</v>
      </c>
      <c r="G683" s="27">
        <v>5.8</v>
      </c>
      <c r="H683" s="27">
        <v>240100</v>
      </c>
      <c r="I683" s="29" t="str">
        <f t="shared" si="10"/>
        <v>Open</v>
      </c>
    </row>
    <row r="684" spans="1:9">
      <c r="A684" s="27" t="s">
        <v>25</v>
      </c>
      <c r="B684" s="27" t="s">
        <v>13</v>
      </c>
      <c r="C684" s="28">
        <v>40073</v>
      </c>
      <c r="D684" s="27">
        <v>5.77</v>
      </c>
      <c r="E684" s="27">
        <v>5.92</v>
      </c>
      <c r="F684" s="27">
        <v>5.75</v>
      </c>
      <c r="G684" s="27">
        <v>5.89</v>
      </c>
      <c r="H684" s="27">
        <v>195700</v>
      </c>
      <c r="I684" s="29" t="str">
        <f t="shared" si="10"/>
        <v>Open</v>
      </c>
    </row>
    <row r="685" spans="1:9">
      <c r="A685" s="27" t="s">
        <v>25</v>
      </c>
      <c r="B685" s="27" t="s">
        <v>13</v>
      </c>
      <c r="C685" s="28">
        <v>40074</v>
      </c>
      <c r="D685" s="27">
        <v>5.93</v>
      </c>
      <c r="E685" s="27">
        <v>5.93</v>
      </c>
      <c r="F685" s="27">
        <v>5.74</v>
      </c>
      <c r="G685" s="27">
        <v>5.91</v>
      </c>
      <c r="H685" s="27">
        <v>318600</v>
      </c>
      <c r="I685" s="29" t="str">
        <f t="shared" si="10"/>
        <v>Closed</v>
      </c>
    </row>
    <row r="686" spans="1:9">
      <c r="A686" s="27" t="s">
        <v>25</v>
      </c>
      <c r="B686" s="27" t="s">
        <v>13</v>
      </c>
      <c r="C686" s="28">
        <v>40077</v>
      </c>
      <c r="D686" s="27">
        <v>5.8</v>
      </c>
      <c r="E686" s="27">
        <v>5.94</v>
      </c>
      <c r="F686" s="27">
        <v>5.7</v>
      </c>
      <c r="G686" s="27">
        <v>5.83</v>
      </c>
      <c r="H686" s="27">
        <v>186900</v>
      </c>
      <c r="I686" s="29" t="str">
        <f t="shared" si="10"/>
        <v>Open</v>
      </c>
    </row>
    <row r="687" spans="1:9">
      <c r="A687" s="27" t="s">
        <v>25</v>
      </c>
      <c r="B687" s="27" t="s">
        <v>13</v>
      </c>
      <c r="C687" s="28">
        <v>40078</v>
      </c>
      <c r="D687" s="27">
        <v>5.91</v>
      </c>
      <c r="E687" s="27">
        <v>6.26</v>
      </c>
      <c r="F687" s="27">
        <v>5.91</v>
      </c>
      <c r="G687" s="27">
        <v>6.12</v>
      </c>
      <c r="H687" s="27">
        <v>238400</v>
      </c>
      <c r="I687" s="29" t="str">
        <f t="shared" si="10"/>
        <v>Open</v>
      </c>
    </row>
    <row r="688" spans="1:9">
      <c r="A688" s="27" t="s">
        <v>25</v>
      </c>
      <c r="B688" s="27" t="s">
        <v>13</v>
      </c>
      <c r="C688" s="28">
        <v>40079</v>
      </c>
      <c r="D688" s="27">
        <v>6.15</v>
      </c>
      <c r="E688" s="27">
        <v>6.17</v>
      </c>
      <c r="F688" s="27">
        <v>5.81</v>
      </c>
      <c r="G688" s="27">
        <v>5.81</v>
      </c>
      <c r="H688" s="27">
        <v>230300</v>
      </c>
      <c r="I688" s="29" t="str">
        <f t="shared" si="10"/>
        <v>Closed</v>
      </c>
    </row>
    <row r="689" spans="1:9">
      <c r="A689" s="27" t="s">
        <v>25</v>
      </c>
      <c r="B689" s="27" t="s">
        <v>13</v>
      </c>
      <c r="C689" s="28">
        <v>40080</v>
      </c>
      <c r="D689" s="27">
        <v>5.8</v>
      </c>
      <c r="E689" s="27">
        <v>5.87</v>
      </c>
      <c r="F689" s="27">
        <v>5.41</v>
      </c>
      <c r="G689" s="27">
        <v>5.5</v>
      </c>
      <c r="H689" s="27">
        <v>285300</v>
      </c>
      <c r="I689" s="29" t="str">
        <f t="shared" si="10"/>
        <v>Closed</v>
      </c>
    </row>
    <row r="690" spans="1:9">
      <c r="A690" s="27" t="s">
        <v>25</v>
      </c>
      <c r="B690" s="27" t="s">
        <v>13</v>
      </c>
      <c r="C690" s="28">
        <v>40081</v>
      </c>
      <c r="D690" s="27">
        <v>5.49</v>
      </c>
      <c r="E690" s="27">
        <v>5.49</v>
      </c>
      <c r="F690" s="27">
        <v>5.12</v>
      </c>
      <c r="G690" s="27">
        <v>5.17</v>
      </c>
      <c r="H690" s="27">
        <v>399000</v>
      </c>
      <c r="I690" s="29" t="str">
        <f t="shared" si="10"/>
        <v>Closed</v>
      </c>
    </row>
    <row r="691" spans="1:9">
      <c r="A691" s="27" t="s">
        <v>25</v>
      </c>
      <c r="B691" s="27" t="s">
        <v>13</v>
      </c>
      <c r="C691" s="28">
        <v>40084</v>
      </c>
      <c r="D691" s="27">
        <v>5.2</v>
      </c>
      <c r="E691" s="27">
        <v>5.65</v>
      </c>
      <c r="F691" s="27">
        <v>5.12</v>
      </c>
      <c r="G691" s="27">
        <v>5.55</v>
      </c>
      <c r="H691" s="27">
        <v>277400</v>
      </c>
      <c r="I691" s="29" t="str">
        <f t="shared" si="10"/>
        <v>Open</v>
      </c>
    </row>
    <row r="692" spans="1:9">
      <c r="A692" s="27" t="s">
        <v>25</v>
      </c>
      <c r="B692" s="27" t="s">
        <v>13</v>
      </c>
      <c r="C692" s="28">
        <v>40085</v>
      </c>
      <c r="D692" s="27">
        <v>5.54</v>
      </c>
      <c r="E692" s="27">
        <v>5.56</v>
      </c>
      <c r="F692" s="27">
        <v>5.38</v>
      </c>
      <c r="G692" s="27">
        <v>5.42</v>
      </c>
      <c r="H692" s="27">
        <v>248300</v>
      </c>
      <c r="I692" s="29" t="str">
        <f t="shared" si="10"/>
        <v>Closed</v>
      </c>
    </row>
    <row r="693" spans="1:9">
      <c r="A693" s="27" t="s">
        <v>25</v>
      </c>
      <c r="B693" s="27" t="s">
        <v>13</v>
      </c>
      <c r="C693" s="28">
        <v>40086</v>
      </c>
      <c r="D693" s="27">
        <v>5.44</v>
      </c>
      <c r="E693" s="27">
        <v>5.63</v>
      </c>
      <c r="F693" s="27">
        <v>5.21</v>
      </c>
      <c r="G693" s="27">
        <v>5.6</v>
      </c>
      <c r="H693" s="27">
        <v>330800</v>
      </c>
      <c r="I693" s="29" t="str">
        <f t="shared" si="10"/>
        <v>Closed</v>
      </c>
    </row>
    <row r="694" spans="1:9">
      <c r="A694" s="27" t="s">
        <v>25</v>
      </c>
      <c r="B694" s="27" t="s">
        <v>13</v>
      </c>
      <c r="C694" s="28">
        <v>40087</v>
      </c>
      <c r="D694" s="27">
        <v>5.56</v>
      </c>
      <c r="E694" s="27">
        <v>5.67</v>
      </c>
      <c r="F694" s="27">
        <v>5.36</v>
      </c>
      <c r="G694" s="27">
        <v>5.5</v>
      </c>
      <c r="H694" s="27">
        <v>351800</v>
      </c>
      <c r="I694" s="29" t="str">
        <f t="shared" si="10"/>
        <v>Closed</v>
      </c>
    </row>
    <row r="695" spans="1:9">
      <c r="A695" s="27" t="s">
        <v>25</v>
      </c>
      <c r="B695" s="27" t="s">
        <v>13</v>
      </c>
      <c r="C695" s="28">
        <v>40088</v>
      </c>
      <c r="D695" s="27">
        <v>5.4</v>
      </c>
      <c r="E695" s="27">
        <v>5.55</v>
      </c>
      <c r="F695" s="27">
        <v>5.3</v>
      </c>
      <c r="G695" s="27">
        <v>5.51</v>
      </c>
      <c r="H695" s="27">
        <v>279200</v>
      </c>
      <c r="I695" s="29" t="str">
        <f t="shared" si="10"/>
        <v>Open</v>
      </c>
    </row>
    <row r="696" spans="1:9">
      <c r="A696" s="27" t="s">
        <v>25</v>
      </c>
      <c r="B696" s="27" t="s">
        <v>13</v>
      </c>
      <c r="C696" s="28">
        <v>40091</v>
      </c>
      <c r="D696" s="27">
        <v>5.57</v>
      </c>
      <c r="E696" s="27">
        <v>5.93</v>
      </c>
      <c r="F696" s="27">
        <v>5.51</v>
      </c>
      <c r="G696" s="27">
        <v>5.81</v>
      </c>
      <c r="H696" s="27">
        <v>444300</v>
      </c>
      <c r="I696" s="29" t="str">
        <f t="shared" si="10"/>
        <v>Open</v>
      </c>
    </row>
    <row r="697" spans="1:9">
      <c r="A697" s="27" t="s">
        <v>25</v>
      </c>
      <c r="B697" s="27" t="s">
        <v>13</v>
      </c>
      <c r="C697" s="28">
        <v>40092</v>
      </c>
      <c r="D697" s="27">
        <v>5.88</v>
      </c>
      <c r="E697" s="27">
        <v>5.96</v>
      </c>
      <c r="F697" s="27">
        <v>5.81</v>
      </c>
      <c r="G697" s="27">
        <v>5.96</v>
      </c>
      <c r="H697" s="27">
        <v>276800</v>
      </c>
      <c r="I697" s="29" t="str">
        <f t="shared" si="10"/>
        <v>Open</v>
      </c>
    </row>
    <row r="698" spans="1:9">
      <c r="A698" s="27" t="s">
        <v>25</v>
      </c>
      <c r="B698" s="27" t="s">
        <v>13</v>
      </c>
      <c r="C698" s="28">
        <v>40093</v>
      </c>
      <c r="D698" s="27">
        <v>5.91</v>
      </c>
      <c r="E698" s="27">
        <v>5.96</v>
      </c>
      <c r="F698" s="27">
        <v>5.69</v>
      </c>
      <c r="G698" s="27">
        <v>5.96</v>
      </c>
      <c r="H698" s="27">
        <v>314300</v>
      </c>
      <c r="I698" s="29" t="str">
        <f t="shared" si="10"/>
        <v>Closed</v>
      </c>
    </row>
    <row r="699" spans="1:9">
      <c r="A699" s="27" t="s">
        <v>25</v>
      </c>
      <c r="B699" s="27" t="s">
        <v>13</v>
      </c>
      <c r="C699" s="28">
        <v>40094</v>
      </c>
      <c r="D699" s="27">
        <v>6.01</v>
      </c>
      <c r="E699" s="27">
        <v>6.08</v>
      </c>
      <c r="F699" s="27">
        <v>5.97</v>
      </c>
      <c r="G699" s="27">
        <v>6</v>
      </c>
      <c r="H699" s="27">
        <v>301300</v>
      </c>
      <c r="I699" s="29" t="str">
        <f t="shared" si="10"/>
        <v>Open</v>
      </c>
    </row>
    <row r="700" spans="1:9">
      <c r="A700" s="27" t="s">
        <v>25</v>
      </c>
      <c r="B700" s="27" t="s">
        <v>13</v>
      </c>
      <c r="C700" s="28">
        <v>40095</v>
      </c>
      <c r="D700" s="27">
        <v>5.98</v>
      </c>
      <c r="E700" s="27">
        <v>6.12</v>
      </c>
      <c r="F700" s="27">
        <v>5.8</v>
      </c>
      <c r="G700" s="27">
        <v>6.11</v>
      </c>
      <c r="H700" s="27">
        <v>186800</v>
      </c>
      <c r="I700" s="29" t="str">
        <f t="shared" si="10"/>
        <v>Closed</v>
      </c>
    </row>
    <row r="701" spans="1:9">
      <c r="A701" s="27" t="s">
        <v>25</v>
      </c>
      <c r="B701" s="27" t="s">
        <v>13</v>
      </c>
      <c r="C701" s="28">
        <v>40098</v>
      </c>
      <c r="D701" s="27">
        <v>6.1</v>
      </c>
      <c r="E701" s="27">
        <v>6.22</v>
      </c>
      <c r="F701" s="27">
        <v>6.08</v>
      </c>
      <c r="G701" s="27">
        <v>6.16</v>
      </c>
      <c r="H701" s="27">
        <v>181500</v>
      </c>
      <c r="I701" s="29" t="str">
        <f t="shared" si="10"/>
        <v>Open</v>
      </c>
    </row>
    <row r="702" spans="1:9">
      <c r="A702" s="27" t="s">
        <v>25</v>
      </c>
      <c r="B702" s="27" t="s">
        <v>13</v>
      </c>
      <c r="C702" s="28">
        <v>40099</v>
      </c>
      <c r="D702" s="27">
        <v>6.15</v>
      </c>
      <c r="E702" s="27">
        <v>6.15</v>
      </c>
      <c r="F702" s="27">
        <v>5.73</v>
      </c>
      <c r="G702" s="27">
        <v>5.98</v>
      </c>
      <c r="H702" s="27">
        <v>356900</v>
      </c>
      <c r="I702" s="29" t="str">
        <f t="shared" si="10"/>
        <v>Closed</v>
      </c>
    </row>
    <row r="703" spans="1:9">
      <c r="A703" s="27" t="s">
        <v>25</v>
      </c>
      <c r="B703" s="27" t="s">
        <v>13</v>
      </c>
      <c r="C703" s="28">
        <v>40100</v>
      </c>
      <c r="D703" s="27">
        <v>6.1</v>
      </c>
      <c r="E703" s="27">
        <v>6.19</v>
      </c>
      <c r="F703" s="27">
        <v>6.05</v>
      </c>
      <c r="G703" s="27">
        <v>6.17</v>
      </c>
      <c r="H703" s="27">
        <v>247700</v>
      </c>
      <c r="I703" s="29" t="str">
        <f t="shared" si="10"/>
        <v>Open</v>
      </c>
    </row>
    <row r="704" spans="1:9">
      <c r="A704" s="27" t="s">
        <v>25</v>
      </c>
      <c r="B704" s="27" t="s">
        <v>13</v>
      </c>
      <c r="C704" s="28">
        <v>40101</v>
      </c>
      <c r="D704" s="27">
        <v>6.07</v>
      </c>
      <c r="E704" s="27">
        <v>6.15</v>
      </c>
      <c r="F704" s="27">
        <v>6.02</v>
      </c>
      <c r="G704" s="27">
        <v>6.02</v>
      </c>
      <c r="H704" s="27">
        <v>229000</v>
      </c>
      <c r="I704" s="29" t="str">
        <f t="shared" si="10"/>
        <v>Open</v>
      </c>
    </row>
    <row r="705" spans="1:9">
      <c r="A705" s="27" t="s">
        <v>25</v>
      </c>
      <c r="B705" s="27" t="s">
        <v>13</v>
      </c>
      <c r="C705" s="28">
        <v>40102</v>
      </c>
      <c r="D705" s="27">
        <v>5.98</v>
      </c>
      <c r="E705" s="27">
        <v>5.98</v>
      </c>
      <c r="F705" s="27">
        <v>5.6</v>
      </c>
      <c r="G705" s="27">
        <v>5.69</v>
      </c>
      <c r="H705" s="27">
        <v>489500</v>
      </c>
      <c r="I705" s="29" t="str">
        <f t="shared" si="10"/>
        <v>Closed</v>
      </c>
    </row>
    <row r="706" spans="1:9">
      <c r="A706" s="27" t="s">
        <v>25</v>
      </c>
      <c r="B706" s="27" t="s">
        <v>13</v>
      </c>
      <c r="C706" s="28">
        <v>40105</v>
      </c>
      <c r="D706" s="27">
        <v>5.77</v>
      </c>
      <c r="E706" s="27">
        <v>5.98</v>
      </c>
      <c r="F706" s="27">
        <v>5.62</v>
      </c>
      <c r="G706" s="27">
        <v>5.75</v>
      </c>
      <c r="H706" s="27">
        <v>365000</v>
      </c>
      <c r="I706" s="29" t="str">
        <f t="shared" ref="I706:I769" si="11">IF(F706&lt;D706-0.15,"Closed","Open")</f>
        <v>Open</v>
      </c>
    </row>
    <row r="707" spans="1:9">
      <c r="A707" s="27" t="s">
        <v>25</v>
      </c>
      <c r="B707" s="27" t="s">
        <v>13</v>
      </c>
      <c r="C707" s="28">
        <v>40106</v>
      </c>
      <c r="D707" s="27">
        <v>5.75</v>
      </c>
      <c r="E707" s="27">
        <v>5.76</v>
      </c>
      <c r="F707" s="27">
        <v>5.24</v>
      </c>
      <c r="G707" s="27">
        <v>5.3</v>
      </c>
      <c r="H707" s="27">
        <v>508700</v>
      </c>
      <c r="I707" s="29" t="str">
        <f t="shared" si="11"/>
        <v>Closed</v>
      </c>
    </row>
    <row r="708" spans="1:9">
      <c r="A708" s="27" t="s">
        <v>25</v>
      </c>
      <c r="B708" s="27" t="s">
        <v>13</v>
      </c>
      <c r="C708" s="28">
        <v>40107</v>
      </c>
      <c r="D708" s="27">
        <v>5.3</v>
      </c>
      <c r="E708" s="27">
        <v>5.61</v>
      </c>
      <c r="F708" s="27">
        <v>5.25</v>
      </c>
      <c r="G708" s="27">
        <v>5.26</v>
      </c>
      <c r="H708" s="27">
        <v>434800</v>
      </c>
      <c r="I708" s="29" t="str">
        <f t="shared" si="11"/>
        <v>Open</v>
      </c>
    </row>
    <row r="709" spans="1:9">
      <c r="A709" s="27" t="s">
        <v>25</v>
      </c>
      <c r="B709" s="27" t="s">
        <v>13</v>
      </c>
      <c r="C709" s="28">
        <v>40108</v>
      </c>
      <c r="D709" s="27">
        <v>5.26</v>
      </c>
      <c r="E709" s="27">
        <v>5.37</v>
      </c>
      <c r="F709" s="27">
        <v>5.17</v>
      </c>
      <c r="G709" s="27">
        <v>5.33</v>
      </c>
      <c r="H709" s="27">
        <v>199200</v>
      </c>
      <c r="I709" s="29" t="str">
        <f t="shared" si="11"/>
        <v>Open</v>
      </c>
    </row>
    <row r="710" spans="1:9">
      <c r="A710" s="27" t="s">
        <v>25</v>
      </c>
      <c r="B710" s="27" t="s">
        <v>13</v>
      </c>
      <c r="C710" s="28">
        <v>40109</v>
      </c>
      <c r="D710" s="27">
        <v>5.34</v>
      </c>
      <c r="E710" s="27">
        <v>5.48</v>
      </c>
      <c r="F710" s="27">
        <v>5.05</v>
      </c>
      <c r="G710" s="27">
        <v>5.07</v>
      </c>
      <c r="H710" s="27">
        <v>266500</v>
      </c>
      <c r="I710" s="29" t="str">
        <f t="shared" si="11"/>
        <v>Closed</v>
      </c>
    </row>
    <row r="711" spans="1:9">
      <c r="A711" s="27" t="s">
        <v>25</v>
      </c>
      <c r="B711" s="27" t="s">
        <v>13</v>
      </c>
      <c r="C711" s="28">
        <v>40112</v>
      </c>
      <c r="D711" s="27">
        <v>5.13</v>
      </c>
      <c r="E711" s="27">
        <v>5.36</v>
      </c>
      <c r="F711" s="27">
        <v>4.95</v>
      </c>
      <c r="G711" s="27">
        <v>5.05</v>
      </c>
      <c r="H711" s="27">
        <v>353600</v>
      </c>
      <c r="I711" s="29" t="str">
        <f t="shared" si="11"/>
        <v>Closed</v>
      </c>
    </row>
    <row r="712" spans="1:9">
      <c r="A712" s="27" t="s">
        <v>25</v>
      </c>
      <c r="B712" s="27" t="s">
        <v>13</v>
      </c>
      <c r="C712" s="28">
        <v>40113</v>
      </c>
      <c r="D712" s="27">
        <v>5.0599999999999996</v>
      </c>
      <c r="E712" s="27">
        <v>5.16</v>
      </c>
      <c r="F712" s="27">
        <v>4.82</v>
      </c>
      <c r="G712" s="27">
        <v>4.9000000000000004</v>
      </c>
      <c r="H712" s="27">
        <v>267900</v>
      </c>
      <c r="I712" s="29" t="str">
        <f t="shared" si="11"/>
        <v>Closed</v>
      </c>
    </row>
    <row r="713" spans="1:9">
      <c r="A713" s="27" t="s">
        <v>25</v>
      </c>
      <c r="B713" s="27" t="s">
        <v>13</v>
      </c>
      <c r="C713" s="28">
        <v>40114</v>
      </c>
      <c r="D713" s="27">
        <v>4.91</v>
      </c>
      <c r="E713" s="27">
        <v>5.14</v>
      </c>
      <c r="F713" s="27">
        <v>4.7699999999999996</v>
      </c>
      <c r="G713" s="27">
        <v>5.0199999999999996</v>
      </c>
      <c r="H713" s="27">
        <v>439400</v>
      </c>
      <c r="I713" s="29" t="str">
        <f t="shared" si="11"/>
        <v>Open</v>
      </c>
    </row>
    <row r="714" spans="1:9">
      <c r="A714" s="27" t="s">
        <v>25</v>
      </c>
      <c r="B714" s="27" t="s">
        <v>13</v>
      </c>
      <c r="C714" s="28">
        <v>40115</v>
      </c>
      <c r="D714" s="27">
        <v>5.18</v>
      </c>
      <c r="E714" s="27">
        <v>5.49</v>
      </c>
      <c r="F714" s="27">
        <v>5.01</v>
      </c>
      <c r="G714" s="27">
        <v>5.07</v>
      </c>
      <c r="H714" s="27">
        <v>457900</v>
      </c>
      <c r="I714" s="29" t="str">
        <f t="shared" si="11"/>
        <v>Closed</v>
      </c>
    </row>
    <row r="715" spans="1:9">
      <c r="A715" s="27" t="s">
        <v>25</v>
      </c>
      <c r="B715" s="27" t="s">
        <v>13</v>
      </c>
      <c r="C715" s="28">
        <v>40116</v>
      </c>
      <c r="D715" s="27">
        <v>5.0199999999999996</v>
      </c>
      <c r="E715" s="27">
        <v>5.0999999999999996</v>
      </c>
      <c r="F715" s="27">
        <v>4.5599999999999996</v>
      </c>
      <c r="G715" s="27">
        <v>4.9400000000000004</v>
      </c>
      <c r="H715" s="27">
        <v>436000</v>
      </c>
      <c r="I715" s="29" t="str">
        <f t="shared" si="11"/>
        <v>Closed</v>
      </c>
    </row>
    <row r="716" spans="1:9">
      <c r="A716" s="27" t="s">
        <v>25</v>
      </c>
      <c r="B716" s="27" t="s">
        <v>13</v>
      </c>
      <c r="C716" s="28">
        <v>40119</v>
      </c>
      <c r="D716" s="27">
        <v>5.01</v>
      </c>
      <c r="E716" s="27">
        <v>5.27</v>
      </c>
      <c r="F716" s="27">
        <v>5.01</v>
      </c>
      <c r="G716" s="27">
        <v>5.27</v>
      </c>
      <c r="H716" s="27">
        <v>583900</v>
      </c>
      <c r="I716" s="29" t="str">
        <f t="shared" si="11"/>
        <v>Open</v>
      </c>
    </row>
    <row r="717" spans="1:9">
      <c r="A717" s="27" t="s">
        <v>25</v>
      </c>
      <c r="B717" s="27" t="s">
        <v>13</v>
      </c>
      <c r="C717" s="28">
        <v>40120</v>
      </c>
      <c r="D717" s="27">
        <v>5.22</v>
      </c>
      <c r="E717" s="27">
        <v>5.57</v>
      </c>
      <c r="F717" s="27">
        <v>5.17</v>
      </c>
      <c r="G717" s="27">
        <v>5.53</v>
      </c>
      <c r="H717" s="27">
        <v>453600</v>
      </c>
      <c r="I717" s="29" t="str">
        <f t="shared" si="11"/>
        <v>Open</v>
      </c>
    </row>
    <row r="718" spans="1:9">
      <c r="A718" s="27" t="s">
        <v>25</v>
      </c>
      <c r="B718" s="27" t="s">
        <v>13</v>
      </c>
      <c r="C718" s="28">
        <v>40121</v>
      </c>
      <c r="D718" s="27">
        <v>5.58</v>
      </c>
      <c r="E718" s="27">
        <v>5.63</v>
      </c>
      <c r="F718" s="27">
        <v>5.46</v>
      </c>
      <c r="G718" s="27">
        <v>5.55</v>
      </c>
      <c r="H718" s="27">
        <v>481400</v>
      </c>
      <c r="I718" s="29" t="str">
        <f t="shared" si="11"/>
        <v>Open</v>
      </c>
    </row>
    <row r="719" spans="1:9">
      <c r="A719" s="27" t="s">
        <v>25</v>
      </c>
      <c r="B719" s="27" t="s">
        <v>13</v>
      </c>
      <c r="C719" s="28">
        <v>40122</v>
      </c>
      <c r="D719" s="27">
        <v>5.64</v>
      </c>
      <c r="E719" s="27">
        <v>5.94</v>
      </c>
      <c r="F719" s="27">
        <v>5.58</v>
      </c>
      <c r="G719" s="27">
        <v>5.83</v>
      </c>
      <c r="H719" s="27">
        <v>432600</v>
      </c>
      <c r="I719" s="29" t="str">
        <f t="shared" si="11"/>
        <v>Open</v>
      </c>
    </row>
    <row r="720" spans="1:9">
      <c r="A720" s="27" t="s">
        <v>25</v>
      </c>
      <c r="B720" s="27" t="s">
        <v>13</v>
      </c>
      <c r="C720" s="28">
        <v>40123</v>
      </c>
      <c r="D720" s="27">
        <v>5.76</v>
      </c>
      <c r="E720" s="27">
        <v>5.79</v>
      </c>
      <c r="F720" s="27">
        <v>5.62</v>
      </c>
      <c r="G720" s="27">
        <v>5.66</v>
      </c>
      <c r="H720" s="27">
        <v>253700</v>
      </c>
      <c r="I720" s="29" t="str">
        <f t="shared" si="11"/>
        <v>Open</v>
      </c>
    </row>
    <row r="721" spans="1:9">
      <c r="A721" s="27" t="s">
        <v>25</v>
      </c>
      <c r="B721" s="27" t="s">
        <v>13</v>
      </c>
      <c r="C721" s="28">
        <v>40126</v>
      </c>
      <c r="D721" s="27">
        <v>5.71</v>
      </c>
      <c r="E721" s="27">
        <v>5.8</v>
      </c>
      <c r="F721" s="27">
        <v>5.66</v>
      </c>
      <c r="G721" s="27">
        <v>5.73</v>
      </c>
      <c r="H721" s="27">
        <v>192600</v>
      </c>
      <c r="I721" s="29" t="str">
        <f t="shared" si="11"/>
        <v>Open</v>
      </c>
    </row>
    <row r="722" spans="1:9">
      <c r="A722" s="27" t="s">
        <v>25</v>
      </c>
      <c r="B722" s="27" t="s">
        <v>13</v>
      </c>
      <c r="C722" s="28">
        <v>40127</v>
      </c>
      <c r="D722" s="27">
        <v>5.71</v>
      </c>
      <c r="E722" s="27">
        <v>5.98</v>
      </c>
      <c r="F722" s="27">
        <v>5.64</v>
      </c>
      <c r="G722" s="27">
        <v>5.89</v>
      </c>
      <c r="H722" s="27">
        <v>326800</v>
      </c>
      <c r="I722" s="29" t="str">
        <f t="shared" si="11"/>
        <v>Open</v>
      </c>
    </row>
    <row r="723" spans="1:9">
      <c r="A723" s="27" t="s">
        <v>25</v>
      </c>
      <c r="B723" s="27" t="s">
        <v>13</v>
      </c>
      <c r="C723" s="28">
        <v>40128</v>
      </c>
      <c r="D723" s="27">
        <v>5.99</v>
      </c>
      <c r="E723" s="27">
        <v>6.24</v>
      </c>
      <c r="F723" s="27">
        <v>5.93</v>
      </c>
      <c r="G723" s="27">
        <v>6.2</v>
      </c>
      <c r="H723" s="27">
        <v>353500</v>
      </c>
      <c r="I723" s="29" t="str">
        <f t="shared" si="11"/>
        <v>Open</v>
      </c>
    </row>
    <row r="724" spans="1:9">
      <c r="A724" s="27" t="s">
        <v>25</v>
      </c>
      <c r="B724" s="27" t="s">
        <v>13</v>
      </c>
      <c r="C724" s="28">
        <v>40129</v>
      </c>
      <c r="D724" s="27">
        <v>6.21</v>
      </c>
      <c r="E724" s="27">
        <v>6.22</v>
      </c>
      <c r="F724" s="27">
        <v>5.77</v>
      </c>
      <c r="G724" s="27">
        <v>5.88</v>
      </c>
      <c r="H724" s="27">
        <v>519600</v>
      </c>
      <c r="I724" s="29" t="str">
        <f t="shared" si="11"/>
        <v>Closed</v>
      </c>
    </row>
    <row r="725" spans="1:9">
      <c r="A725" s="27" t="s">
        <v>25</v>
      </c>
      <c r="B725" s="27" t="s">
        <v>13</v>
      </c>
      <c r="C725" s="28">
        <v>40130</v>
      </c>
      <c r="D725" s="27">
        <v>5.93</v>
      </c>
      <c r="E725" s="27">
        <v>6.07</v>
      </c>
      <c r="F725" s="27">
        <v>5.7</v>
      </c>
      <c r="G725" s="27">
        <v>5.96</v>
      </c>
      <c r="H725" s="27">
        <v>453100</v>
      </c>
      <c r="I725" s="29" t="str">
        <f t="shared" si="11"/>
        <v>Closed</v>
      </c>
    </row>
    <row r="726" spans="1:9">
      <c r="A726" s="27" t="s">
        <v>25</v>
      </c>
      <c r="B726" s="27" t="s">
        <v>13</v>
      </c>
      <c r="C726" s="28">
        <v>40133</v>
      </c>
      <c r="D726" s="27">
        <v>6.04</v>
      </c>
      <c r="E726" s="27">
        <v>6.16</v>
      </c>
      <c r="F726" s="27">
        <v>5.91</v>
      </c>
      <c r="G726" s="27">
        <v>6.09</v>
      </c>
      <c r="H726" s="27">
        <v>358500</v>
      </c>
      <c r="I726" s="29" t="str">
        <f t="shared" si="11"/>
        <v>Open</v>
      </c>
    </row>
    <row r="727" spans="1:9">
      <c r="A727" s="27" t="s">
        <v>25</v>
      </c>
      <c r="B727" s="27" t="s">
        <v>13</v>
      </c>
      <c r="C727" s="28">
        <v>40134</v>
      </c>
      <c r="D727" s="27">
        <v>6.1</v>
      </c>
      <c r="E727" s="27">
        <v>6.23</v>
      </c>
      <c r="F727" s="27">
        <v>5.99</v>
      </c>
      <c r="G727" s="27">
        <v>6.15</v>
      </c>
      <c r="H727" s="27">
        <v>396000</v>
      </c>
      <c r="I727" s="29" t="str">
        <f t="shared" si="11"/>
        <v>Open</v>
      </c>
    </row>
    <row r="728" spans="1:9">
      <c r="A728" s="27" t="s">
        <v>25</v>
      </c>
      <c r="B728" s="27" t="s">
        <v>13</v>
      </c>
      <c r="C728" s="28">
        <v>40135</v>
      </c>
      <c r="D728" s="27">
        <v>6.18</v>
      </c>
      <c r="E728" s="27">
        <v>6.35</v>
      </c>
      <c r="F728" s="27">
        <v>6.15</v>
      </c>
      <c r="G728" s="27">
        <v>6.28</v>
      </c>
      <c r="H728" s="27">
        <v>312200</v>
      </c>
      <c r="I728" s="29" t="str">
        <f t="shared" si="11"/>
        <v>Open</v>
      </c>
    </row>
    <row r="729" spans="1:9">
      <c r="A729" s="27" t="s">
        <v>25</v>
      </c>
      <c r="B729" s="27" t="s">
        <v>13</v>
      </c>
      <c r="C729" s="28">
        <v>40136</v>
      </c>
      <c r="D729" s="27">
        <v>6.25</v>
      </c>
      <c r="E729" s="27">
        <v>6.31</v>
      </c>
      <c r="F729" s="27">
        <v>6.13</v>
      </c>
      <c r="G729" s="27">
        <v>6.25</v>
      </c>
      <c r="H729" s="27">
        <v>405600</v>
      </c>
      <c r="I729" s="29" t="str">
        <f t="shared" si="11"/>
        <v>Open</v>
      </c>
    </row>
    <row r="730" spans="1:9">
      <c r="A730" s="27" t="s">
        <v>25</v>
      </c>
      <c r="B730" s="27" t="s">
        <v>13</v>
      </c>
      <c r="C730" s="28">
        <v>40137</v>
      </c>
      <c r="D730" s="27">
        <v>6.17</v>
      </c>
      <c r="E730" s="27">
        <v>6.29</v>
      </c>
      <c r="F730" s="27">
        <v>6.15</v>
      </c>
      <c r="G730" s="27">
        <v>6.24</v>
      </c>
      <c r="H730" s="27">
        <v>199000</v>
      </c>
      <c r="I730" s="29" t="str">
        <f t="shared" si="11"/>
        <v>Open</v>
      </c>
    </row>
    <row r="731" spans="1:9">
      <c r="A731" s="27" t="s">
        <v>25</v>
      </c>
      <c r="B731" s="27" t="s">
        <v>13</v>
      </c>
      <c r="C731" s="28">
        <v>40140</v>
      </c>
      <c r="D731" s="27">
        <v>6.37</v>
      </c>
      <c r="E731" s="27">
        <v>6.7</v>
      </c>
      <c r="F731" s="27">
        <v>6.26</v>
      </c>
      <c r="G731" s="27">
        <v>6.61</v>
      </c>
      <c r="H731" s="27">
        <v>371100</v>
      </c>
      <c r="I731" s="29" t="str">
        <f t="shared" si="11"/>
        <v>Open</v>
      </c>
    </row>
    <row r="732" spans="1:9">
      <c r="A732" s="27" t="s">
        <v>25</v>
      </c>
      <c r="B732" s="27" t="s">
        <v>13</v>
      </c>
      <c r="C732" s="28">
        <v>40141</v>
      </c>
      <c r="D732" s="27">
        <v>6.56</v>
      </c>
      <c r="E732" s="27">
        <v>6.67</v>
      </c>
      <c r="F732" s="27">
        <v>6.37</v>
      </c>
      <c r="G732" s="27">
        <v>6.48</v>
      </c>
      <c r="H732" s="27">
        <v>401300</v>
      </c>
      <c r="I732" s="29" t="str">
        <f t="shared" si="11"/>
        <v>Closed</v>
      </c>
    </row>
    <row r="733" spans="1:9">
      <c r="A733" s="27" t="s">
        <v>25</v>
      </c>
      <c r="B733" s="27" t="s">
        <v>13</v>
      </c>
      <c r="C733" s="28">
        <v>40142</v>
      </c>
      <c r="D733" s="27">
        <v>6.54</v>
      </c>
      <c r="E733" s="27">
        <v>6.56</v>
      </c>
      <c r="F733" s="27">
        <v>6.27</v>
      </c>
      <c r="G733" s="27">
        <v>6.38</v>
      </c>
      <c r="H733" s="27">
        <v>486000</v>
      </c>
      <c r="I733" s="29" t="str">
        <f t="shared" si="11"/>
        <v>Closed</v>
      </c>
    </row>
    <row r="734" spans="1:9">
      <c r="A734" s="27" t="s">
        <v>25</v>
      </c>
      <c r="B734" s="27" t="s">
        <v>13</v>
      </c>
      <c r="C734" s="28">
        <v>40144</v>
      </c>
      <c r="D734" s="27">
        <v>6.12</v>
      </c>
      <c r="E734" s="27">
        <v>6.34</v>
      </c>
      <c r="F734" s="27">
        <v>6.09</v>
      </c>
      <c r="G734" s="27">
        <v>6.21</v>
      </c>
      <c r="H734" s="27">
        <v>175200</v>
      </c>
      <c r="I734" s="29" t="str">
        <f t="shared" si="11"/>
        <v>Open</v>
      </c>
    </row>
    <row r="735" spans="1:9">
      <c r="A735" s="27" t="s">
        <v>25</v>
      </c>
      <c r="B735" s="27" t="s">
        <v>13</v>
      </c>
      <c r="C735" s="28">
        <v>40147</v>
      </c>
      <c r="D735" s="27">
        <v>6.15</v>
      </c>
      <c r="E735" s="27">
        <v>6.29</v>
      </c>
      <c r="F735" s="27">
        <v>5.76</v>
      </c>
      <c r="G735" s="27">
        <v>6.26</v>
      </c>
      <c r="H735" s="27">
        <v>569300</v>
      </c>
      <c r="I735" s="29" t="str">
        <f t="shared" si="11"/>
        <v>Closed</v>
      </c>
    </row>
    <row r="736" spans="1:9">
      <c r="A736" s="27" t="s">
        <v>25</v>
      </c>
      <c r="B736" s="27" t="s">
        <v>13</v>
      </c>
      <c r="C736" s="28">
        <v>40148</v>
      </c>
      <c r="D736" s="27">
        <v>6.32</v>
      </c>
      <c r="E736" s="27">
        <v>6.4</v>
      </c>
      <c r="F736" s="27">
        <v>5.9</v>
      </c>
      <c r="G736" s="27">
        <v>6.01</v>
      </c>
      <c r="H736" s="27">
        <v>994600</v>
      </c>
      <c r="I736" s="29" t="str">
        <f t="shared" si="11"/>
        <v>Closed</v>
      </c>
    </row>
    <row r="737" spans="1:9">
      <c r="A737" s="27" t="s">
        <v>25</v>
      </c>
      <c r="B737" s="27" t="s">
        <v>13</v>
      </c>
      <c r="C737" s="28">
        <v>40149</v>
      </c>
      <c r="D737" s="27">
        <v>6.04</v>
      </c>
      <c r="E737" s="27">
        <v>6.28</v>
      </c>
      <c r="F737" s="27">
        <v>5.99</v>
      </c>
      <c r="G737" s="27">
        <v>6.02</v>
      </c>
      <c r="H737" s="27">
        <v>705000</v>
      </c>
      <c r="I737" s="29" t="str">
        <f t="shared" si="11"/>
        <v>Open</v>
      </c>
    </row>
    <row r="738" spans="1:9">
      <c r="A738" s="27" t="s">
        <v>25</v>
      </c>
      <c r="B738" s="27" t="s">
        <v>13</v>
      </c>
      <c r="C738" s="28">
        <v>40150</v>
      </c>
      <c r="D738" s="27">
        <v>6.07</v>
      </c>
      <c r="E738" s="27">
        <v>6.25</v>
      </c>
      <c r="F738" s="27">
        <v>5.92</v>
      </c>
      <c r="G738" s="27">
        <v>5.97</v>
      </c>
      <c r="H738" s="27">
        <v>1026800</v>
      </c>
      <c r="I738" s="29" t="str">
        <f t="shared" si="11"/>
        <v>Open</v>
      </c>
    </row>
    <row r="739" spans="1:9">
      <c r="A739" s="27" t="s">
        <v>25</v>
      </c>
      <c r="B739" s="27" t="s">
        <v>13</v>
      </c>
      <c r="C739" s="28">
        <v>40151</v>
      </c>
      <c r="D739" s="27">
        <v>6.11</v>
      </c>
      <c r="E739" s="27">
        <v>6.33</v>
      </c>
      <c r="F739" s="27">
        <v>6.11</v>
      </c>
      <c r="G739" s="27">
        <v>6.22</v>
      </c>
      <c r="H739" s="27">
        <v>1026300</v>
      </c>
      <c r="I739" s="29" t="str">
        <f t="shared" si="11"/>
        <v>Open</v>
      </c>
    </row>
    <row r="740" spans="1:9">
      <c r="A740" s="27" t="s">
        <v>25</v>
      </c>
      <c r="B740" s="27" t="s">
        <v>13</v>
      </c>
      <c r="C740" s="28">
        <v>40154</v>
      </c>
      <c r="D740" s="27">
        <v>6.18</v>
      </c>
      <c r="E740" s="27">
        <v>6.35</v>
      </c>
      <c r="F740" s="27">
        <v>6.18</v>
      </c>
      <c r="G740" s="27">
        <v>6.29</v>
      </c>
      <c r="H740" s="27">
        <v>717000</v>
      </c>
      <c r="I740" s="29" t="str">
        <f t="shared" si="11"/>
        <v>Open</v>
      </c>
    </row>
    <row r="741" spans="1:9">
      <c r="A741" s="27" t="s">
        <v>25</v>
      </c>
      <c r="B741" s="27" t="s">
        <v>13</v>
      </c>
      <c r="C741" s="28">
        <v>40155</v>
      </c>
      <c r="D741" s="27">
        <v>6.3</v>
      </c>
      <c r="E741" s="27">
        <v>6.3</v>
      </c>
      <c r="F741" s="27">
        <v>6.1</v>
      </c>
      <c r="G741" s="27">
        <v>6.19</v>
      </c>
      <c r="H741" s="27">
        <v>823500</v>
      </c>
      <c r="I741" s="29" t="str">
        <f t="shared" si="11"/>
        <v>Closed</v>
      </c>
    </row>
    <row r="742" spans="1:9">
      <c r="A742" s="27" t="s">
        <v>25</v>
      </c>
      <c r="B742" s="27" t="s">
        <v>13</v>
      </c>
      <c r="C742" s="28">
        <v>40156</v>
      </c>
      <c r="D742" s="27">
        <v>6.22</v>
      </c>
      <c r="E742" s="27">
        <v>6.22</v>
      </c>
      <c r="F742" s="27">
        <v>6.07</v>
      </c>
      <c r="G742" s="27">
        <v>6.18</v>
      </c>
      <c r="H742" s="27">
        <v>338400</v>
      </c>
      <c r="I742" s="29" t="str">
        <f t="shared" si="11"/>
        <v>Open</v>
      </c>
    </row>
    <row r="743" spans="1:9">
      <c r="A743" s="27" t="s">
        <v>25</v>
      </c>
      <c r="B743" s="27" t="s">
        <v>13</v>
      </c>
      <c r="C743" s="28">
        <v>40157</v>
      </c>
      <c r="D743" s="27">
        <v>6.17</v>
      </c>
      <c r="E743" s="27">
        <v>6.25</v>
      </c>
      <c r="F743" s="27">
        <v>5.99</v>
      </c>
      <c r="G743" s="27">
        <v>6.02</v>
      </c>
      <c r="H743" s="27">
        <v>334100</v>
      </c>
      <c r="I743" s="29" t="str">
        <f t="shared" si="11"/>
        <v>Closed</v>
      </c>
    </row>
    <row r="744" spans="1:9">
      <c r="A744" s="27" t="s">
        <v>25</v>
      </c>
      <c r="B744" s="27" t="s">
        <v>13</v>
      </c>
      <c r="C744" s="28">
        <v>40158</v>
      </c>
      <c r="D744" s="27">
        <v>6.08</v>
      </c>
      <c r="E744" s="27">
        <v>6.25</v>
      </c>
      <c r="F744" s="27">
        <v>6.08</v>
      </c>
      <c r="G744" s="27">
        <v>6.19</v>
      </c>
      <c r="H744" s="27">
        <v>282800</v>
      </c>
      <c r="I744" s="29" t="str">
        <f t="shared" si="11"/>
        <v>Open</v>
      </c>
    </row>
    <row r="745" spans="1:9">
      <c r="A745" s="27" t="s">
        <v>25</v>
      </c>
      <c r="B745" s="27" t="s">
        <v>13</v>
      </c>
      <c r="C745" s="28">
        <v>40161</v>
      </c>
      <c r="D745" s="27">
        <v>6.3</v>
      </c>
      <c r="E745" s="27">
        <v>6.3</v>
      </c>
      <c r="F745" s="27">
        <v>6.02</v>
      </c>
      <c r="G745" s="27">
        <v>6.09</v>
      </c>
      <c r="H745" s="27">
        <v>538900</v>
      </c>
      <c r="I745" s="29" t="str">
        <f t="shared" si="11"/>
        <v>Closed</v>
      </c>
    </row>
    <row r="746" spans="1:9">
      <c r="A746" s="27" t="s">
        <v>25</v>
      </c>
      <c r="B746" s="27" t="s">
        <v>13</v>
      </c>
      <c r="C746" s="28">
        <v>40162</v>
      </c>
      <c r="D746" s="27">
        <v>6.09</v>
      </c>
      <c r="E746" s="27">
        <v>6.18</v>
      </c>
      <c r="F746" s="27">
        <v>5.99</v>
      </c>
      <c r="G746" s="27">
        <v>5.99</v>
      </c>
      <c r="H746" s="27">
        <v>753300</v>
      </c>
      <c r="I746" s="29" t="str">
        <f t="shared" si="11"/>
        <v>Open</v>
      </c>
    </row>
    <row r="747" spans="1:9">
      <c r="A747" s="27" t="s">
        <v>25</v>
      </c>
      <c r="B747" s="27" t="s">
        <v>13</v>
      </c>
      <c r="C747" s="28">
        <v>40163</v>
      </c>
      <c r="D747" s="27">
        <v>6.08</v>
      </c>
      <c r="E747" s="27">
        <v>6.13</v>
      </c>
      <c r="F747" s="27">
        <v>5.98</v>
      </c>
      <c r="G747" s="27">
        <v>5.99</v>
      </c>
      <c r="H747" s="27">
        <v>282900</v>
      </c>
      <c r="I747" s="29" t="str">
        <f t="shared" si="11"/>
        <v>Open</v>
      </c>
    </row>
    <row r="748" spans="1:9">
      <c r="A748" s="27" t="s">
        <v>25</v>
      </c>
      <c r="B748" s="27" t="s">
        <v>13</v>
      </c>
      <c r="C748" s="28">
        <v>40164</v>
      </c>
      <c r="D748" s="27">
        <v>5.96</v>
      </c>
      <c r="E748" s="27">
        <v>5.99</v>
      </c>
      <c r="F748" s="27">
        <v>5.76</v>
      </c>
      <c r="G748" s="27">
        <v>5.83</v>
      </c>
      <c r="H748" s="27">
        <v>506300</v>
      </c>
      <c r="I748" s="29" t="str">
        <f t="shared" si="11"/>
        <v>Closed</v>
      </c>
    </row>
    <row r="749" spans="1:9">
      <c r="A749" s="27" t="s">
        <v>25</v>
      </c>
      <c r="B749" s="27" t="s">
        <v>13</v>
      </c>
      <c r="C749" s="28">
        <v>40165</v>
      </c>
      <c r="D749" s="27">
        <v>5.85</v>
      </c>
      <c r="E749" s="27">
        <v>5.99</v>
      </c>
      <c r="F749" s="27">
        <v>5.85</v>
      </c>
      <c r="G749" s="27">
        <v>5.88</v>
      </c>
      <c r="H749" s="27">
        <v>484200</v>
      </c>
      <c r="I749" s="29" t="str">
        <f t="shared" si="11"/>
        <v>Open</v>
      </c>
    </row>
    <row r="750" spans="1:9">
      <c r="A750" s="27" t="s">
        <v>25</v>
      </c>
      <c r="B750" s="27" t="s">
        <v>13</v>
      </c>
      <c r="C750" s="28">
        <v>40168</v>
      </c>
      <c r="D750" s="27">
        <v>6</v>
      </c>
      <c r="E750" s="27">
        <v>6.2</v>
      </c>
      <c r="F750" s="27">
        <v>5.9</v>
      </c>
      <c r="G750" s="27">
        <v>5.99</v>
      </c>
      <c r="H750" s="27">
        <v>257700</v>
      </c>
      <c r="I750" s="29" t="str">
        <f t="shared" si="11"/>
        <v>Open</v>
      </c>
    </row>
    <row r="751" spans="1:9">
      <c r="A751" s="27" t="s">
        <v>25</v>
      </c>
      <c r="B751" s="27" t="s">
        <v>13</v>
      </c>
      <c r="C751" s="28">
        <v>40169</v>
      </c>
      <c r="D751" s="27">
        <v>5.99</v>
      </c>
      <c r="E751" s="27">
        <v>6.1</v>
      </c>
      <c r="F751" s="27">
        <v>5.84</v>
      </c>
      <c r="G751" s="27">
        <v>5.92</v>
      </c>
      <c r="H751" s="27">
        <v>307500</v>
      </c>
      <c r="I751" s="29" t="str">
        <f t="shared" si="11"/>
        <v>Open</v>
      </c>
    </row>
    <row r="752" spans="1:9">
      <c r="A752" s="27" t="s">
        <v>25</v>
      </c>
      <c r="B752" s="27" t="s">
        <v>13</v>
      </c>
      <c r="C752" s="28">
        <v>40170</v>
      </c>
      <c r="D752" s="27">
        <v>5.91</v>
      </c>
      <c r="E752" s="27">
        <v>5.99</v>
      </c>
      <c r="F752" s="27">
        <v>5.84</v>
      </c>
      <c r="G752" s="27">
        <v>5.87</v>
      </c>
      <c r="H752" s="27">
        <v>212000</v>
      </c>
      <c r="I752" s="29" t="str">
        <f t="shared" si="11"/>
        <v>Open</v>
      </c>
    </row>
    <row r="753" spans="1:9">
      <c r="A753" s="27" t="s">
        <v>25</v>
      </c>
      <c r="B753" s="27" t="s">
        <v>13</v>
      </c>
      <c r="C753" s="28">
        <v>40171</v>
      </c>
      <c r="D753" s="27">
        <v>5.92</v>
      </c>
      <c r="E753" s="27">
        <v>5.94</v>
      </c>
      <c r="F753" s="27">
        <v>5.81</v>
      </c>
      <c r="G753" s="27">
        <v>5.84</v>
      </c>
      <c r="H753" s="27">
        <v>111900</v>
      </c>
      <c r="I753" s="29" t="str">
        <f t="shared" si="11"/>
        <v>Open</v>
      </c>
    </row>
    <row r="754" spans="1:9">
      <c r="A754" s="27" t="s">
        <v>25</v>
      </c>
      <c r="B754" s="27" t="s">
        <v>13</v>
      </c>
      <c r="C754" s="28">
        <v>40175</v>
      </c>
      <c r="D754" s="27">
        <v>5.81</v>
      </c>
      <c r="E754" s="27">
        <v>5.86</v>
      </c>
      <c r="F754" s="27">
        <v>5.63</v>
      </c>
      <c r="G754" s="27">
        <v>5.67</v>
      </c>
      <c r="H754" s="27">
        <v>326600</v>
      </c>
      <c r="I754" s="29" t="str">
        <f t="shared" si="11"/>
        <v>Closed</v>
      </c>
    </row>
    <row r="755" spans="1:9">
      <c r="A755" s="27" t="s">
        <v>25</v>
      </c>
      <c r="B755" s="27" t="s">
        <v>13</v>
      </c>
      <c r="C755" s="28">
        <v>40176</v>
      </c>
      <c r="D755" s="27">
        <v>5.67</v>
      </c>
      <c r="E755" s="27">
        <v>5.74</v>
      </c>
      <c r="F755" s="27">
        <v>5.66</v>
      </c>
      <c r="G755" s="27">
        <v>5.67</v>
      </c>
      <c r="H755" s="27">
        <v>115100</v>
      </c>
      <c r="I755" s="29" t="str">
        <f t="shared" si="11"/>
        <v>Open</v>
      </c>
    </row>
    <row r="756" spans="1:9">
      <c r="A756" s="27" t="s">
        <v>25</v>
      </c>
      <c r="B756" s="27" t="s">
        <v>13</v>
      </c>
      <c r="C756" s="28">
        <v>40177</v>
      </c>
      <c r="D756" s="27">
        <v>5.65</v>
      </c>
      <c r="E756" s="27">
        <v>5.67</v>
      </c>
      <c r="F756" s="27">
        <v>5.5</v>
      </c>
      <c r="G756" s="27">
        <v>5.57</v>
      </c>
      <c r="H756" s="27">
        <v>226400</v>
      </c>
      <c r="I756" s="29" t="str">
        <f t="shared" si="11"/>
        <v>Open</v>
      </c>
    </row>
    <row r="757" spans="1:9">
      <c r="A757" s="27" t="s">
        <v>25</v>
      </c>
      <c r="B757" s="27" t="s">
        <v>13</v>
      </c>
      <c r="C757" s="28">
        <v>40178</v>
      </c>
      <c r="D757" s="27">
        <v>5.57</v>
      </c>
      <c r="E757" s="27">
        <v>5.71</v>
      </c>
      <c r="F757" s="27">
        <v>5.54</v>
      </c>
      <c r="G757" s="27">
        <v>5.56</v>
      </c>
      <c r="H757" s="27">
        <v>418600</v>
      </c>
      <c r="I757" s="29" t="str">
        <f t="shared" si="11"/>
        <v>Open</v>
      </c>
    </row>
    <row r="758" spans="1:9">
      <c r="A758" s="27" t="s">
        <v>25</v>
      </c>
      <c r="B758" s="27" t="s">
        <v>13</v>
      </c>
      <c r="C758" s="28">
        <v>40182</v>
      </c>
      <c r="D758" s="27">
        <v>5.65</v>
      </c>
      <c r="E758" s="27">
        <v>5.66</v>
      </c>
      <c r="F758" s="27">
        <v>5.49</v>
      </c>
      <c r="G758" s="27">
        <v>5.55</v>
      </c>
      <c r="H758" s="27">
        <v>335500</v>
      </c>
      <c r="I758" s="29" t="str">
        <f t="shared" si="11"/>
        <v>Closed</v>
      </c>
    </row>
    <row r="759" spans="1:9">
      <c r="A759" s="27" t="s">
        <v>25</v>
      </c>
      <c r="B759" s="27" t="s">
        <v>13</v>
      </c>
      <c r="C759" s="28">
        <v>40183</v>
      </c>
      <c r="D759" s="27">
        <v>5.55</v>
      </c>
      <c r="E759" s="27">
        <v>5.62</v>
      </c>
      <c r="F759" s="27">
        <v>5.51</v>
      </c>
      <c r="G759" s="27">
        <v>5.55</v>
      </c>
      <c r="H759" s="27">
        <v>267000</v>
      </c>
      <c r="I759" s="29" t="str">
        <f t="shared" si="11"/>
        <v>Open</v>
      </c>
    </row>
    <row r="760" spans="1:9">
      <c r="A760" s="27" t="s">
        <v>25</v>
      </c>
      <c r="B760" s="27" t="s">
        <v>13</v>
      </c>
      <c r="C760" s="28">
        <v>40184</v>
      </c>
      <c r="D760" s="27">
        <v>5.56</v>
      </c>
      <c r="E760" s="27">
        <v>5.7</v>
      </c>
      <c r="F760" s="27">
        <v>5.44</v>
      </c>
      <c r="G760" s="27">
        <v>5.49</v>
      </c>
      <c r="H760" s="27">
        <v>208900</v>
      </c>
      <c r="I760" s="29" t="str">
        <f t="shared" si="11"/>
        <v>Open</v>
      </c>
    </row>
    <row r="761" spans="1:9">
      <c r="A761" s="27" t="s">
        <v>25</v>
      </c>
      <c r="B761" s="27" t="s">
        <v>13</v>
      </c>
      <c r="C761" s="28">
        <v>40185</v>
      </c>
      <c r="D761" s="27">
        <v>5.47</v>
      </c>
      <c r="E761" s="27">
        <v>5.65</v>
      </c>
      <c r="F761" s="27">
        <v>5.4</v>
      </c>
      <c r="G761" s="27">
        <v>5.62</v>
      </c>
      <c r="H761" s="27">
        <v>228900</v>
      </c>
      <c r="I761" s="29" t="str">
        <f t="shared" si="11"/>
        <v>Open</v>
      </c>
    </row>
    <row r="762" spans="1:9">
      <c r="A762" s="27" t="s">
        <v>25</v>
      </c>
      <c r="B762" s="27" t="s">
        <v>13</v>
      </c>
      <c r="C762" s="28">
        <v>40186</v>
      </c>
      <c r="D762" s="27">
        <v>5.61</v>
      </c>
      <c r="E762" s="27">
        <v>5.68</v>
      </c>
      <c r="F762" s="27">
        <v>5.52</v>
      </c>
      <c r="G762" s="27">
        <v>5.59</v>
      </c>
      <c r="H762" s="27">
        <v>144200</v>
      </c>
      <c r="I762" s="29" t="str">
        <f t="shared" si="11"/>
        <v>Open</v>
      </c>
    </row>
    <row r="763" spans="1:9">
      <c r="A763" s="27" t="s">
        <v>25</v>
      </c>
      <c r="B763" s="27" t="s">
        <v>13</v>
      </c>
      <c r="C763" s="28">
        <v>40189</v>
      </c>
      <c r="D763" s="27">
        <v>5.64</v>
      </c>
      <c r="E763" s="27">
        <v>5.64</v>
      </c>
      <c r="F763" s="27">
        <v>5.49</v>
      </c>
      <c r="G763" s="27">
        <v>5.55</v>
      </c>
      <c r="H763" s="27">
        <v>178900</v>
      </c>
      <c r="I763" s="29" t="str">
        <f t="shared" si="11"/>
        <v>Open</v>
      </c>
    </row>
    <row r="764" spans="1:9">
      <c r="A764" s="27" t="s">
        <v>25</v>
      </c>
      <c r="B764" s="27" t="s">
        <v>13</v>
      </c>
      <c r="C764" s="28">
        <v>40190</v>
      </c>
      <c r="D764" s="27">
        <v>5.47</v>
      </c>
      <c r="E764" s="27">
        <v>5.51</v>
      </c>
      <c r="F764" s="27">
        <v>5.41</v>
      </c>
      <c r="G764" s="27">
        <v>5.46</v>
      </c>
      <c r="H764" s="27">
        <v>233100</v>
      </c>
      <c r="I764" s="29" t="str">
        <f t="shared" si="11"/>
        <v>Open</v>
      </c>
    </row>
    <row r="765" spans="1:9">
      <c r="A765" s="27" t="s">
        <v>25</v>
      </c>
      <c r="B765" s="27" t="s">
        <v>13</v>
      </c>
      <c r="C765" s="28">
        <v>40191</v>
      </c>
      <c r="D765" s="27">
        <v>5.5</v>
      </c>
      <c r="E765" s="27">
        <v>5.5</v>
      </c>
      <c r="F765" s="27">
        <v>5.41</v>
      </c>
      <c r="G765" s="27">
        <v>5.45</v>
      </c>
      <c r="H765" s="27">
        <v>176400</v>
      </c>
      <c r="I765" s="29" t="str">
        <f t="shared" si="11"/>
        <v>Open</v>
      </c>
    </row>
    <row r="766" spans="1:9">
      <c r="A766" s="27" t="s">
        <v>25</v>
      </c>
      <c r="B766" s="27" t="s">
        <v>13</v>
      </c>
      <c r="C766" s="28">
        <v>40192</v>
      </c>
      <c r="D766" s="27">
        <v>5.41</v>
      </c>
      <c r="E766" s="27">
        <v>5.5</v>
      </c>
      <c r="F766" s="27">
        <v>5.39</v>
      </c>
      <c r="G766" s="27">
        <v>5.41</v>
      </c>
      <c r="H766" s="27">
        <v>272200</v>
      </c>
      <c r="I766" s="29" t="str">
        <f t="shared" si="11"/>
        <v>Open</v>
      </c>
    </row>
    <row r="767" spans="1:9">
      <c r="A767" s="27" t="s">
        <v>25</v>
      </c>
      <c r="B767" s="27" t="s">
        <v>13</v>
      </c>
      <c r="C767" s="28">
        <v>40193</v>
      </c>
      <c r="D767" s="27">
        <v>5.48</v>
      </c>
      <c r="E767" s="27">
        <v>5.55</v>
      </c>
      <c r="F767" s="27">
        <v>5.33</v>
      </c>
      <c r="G767" s="27">
        <v>5.54</v>
      </c>
      <c r="H767" s="27">
        <v>435500</v>
      </c>
      <c r="I767" s="29" t="str">
        <f t="shared" si="11"/>
        <v>Open</v>
      </c>
    </row>
    <row r="768" spans="1:9">
      <c r="A768" s="27" t="s">
        <v>25</v>
      </c>
      <c r="B768" s="27" t="s">
        <v>13</v>
      </c>
      <c r="C768" s="28">
        <v>40197</v>
      </c>
      <c r="D768" s="27">
        <v>5.54</v>
      </c>
      <c r="E768" s="27">
        <v>5.7</v>
      </c>
      <c r="F768" s="27">
        <v>5.54</v>
      </c>
      <c r="G768" s="27">
        <v>5.69</v>
      </c>
      <c r="H768" s="27">
        <v>368000</v>
      </c>
      <c r="I768" s="29" t="str">
        <f t="shared" si="11"/>
        <v>Open</v>
      </c>
    </row>
    <row r="769" spans="1:9">
      <c r="A769" s="27" t="s">
        <v>25</v>
      </c>
      <c r="B769" s="27" t="s">
        <v>13</v>
      </c>
      <c r="C769" s="28">
        <v>40198</v>
      </c>
      <c r="D769" s="27">
        <v>5.65</v>
      </c>
      <c r="E769" s="27">
        <v>5.7</v>
      </c>
      <c r="F769" s="27">
        <v>5.53</v>
      </c>
      <c r="G769" s="27">
        <v>5.66</v>
      </c>
      <c r="H769" s="27">
        <v>244600</v>
      </c>
      <c r="I769" s="29" t="str">
        <f t="shared" si="11"/>
        <v>Open</v>
      </c>
    </row>
    <row r="770" spans="1:9">
      <c r="A770" s="27" t="s">
        <v>25</v>
      </c>
      <c r="B770" s="27" t="s">
        <v>13</v>
      </c>
      <c r="C770" s="28">
        <v>40199</v>
      </c>
      <c r="D770" s="27">
        <v>5.67</v>
      </c>
      <c r="E770" s="27">
        <v>5.74</v>
      </c>
      <c r="F770" s="27">
        <v>5.37</v>
      </c>
      <c r="G770" s="27">
        <v>5.51</v>
      </c>
      <c r="H770" s="27">
        <v>264300</v>
      </c>
      <c r="I770" s="29" t="str">
        <f t="shared" ref="I770:I782" si="12">IF(F770&lt;D770-0.15,"Closed","Open")</f>
        <v>Closed</v>
      </c>
    </row>
    <row r="771" spans="1:9">
      <c r="A771" s="27" t="s">
        <v>25</v>
      </c>
      <c r="B771" s="27" t="s">
        <v>13</v>
      </c>
      <c r="C771" s="28">
        <v>40200</v>
      </c>
      <c r="D771" s="27">
        <v>5.52</v>
      </c>
      <c r="E771" s="27">
        <v>5.59</v>
      </c>
      <c r="F771" s="27">
        <v>5.31</v>
      </c>
      <c r="G771" s="27">
        <v>5.37</v>
      </c>
      <c r="H771" s="27">
        <v>260800</v>
      </c>
      <c r="I771" s="29" t="str">
        <f t="shared" si="12"/>
        <v>Closed</v>
      </c>
    </row>
    <row r="772" spans="1:9">
      <c r="A772" s="27" t="s">
        <v>25</v>
      </c>
      <c r="B772" s="27" t="s">
        <v>13</v>
      </c>
      <c r="C772" s="28">
        <v>40203</v>
      </c>
      <c r="D772" s="27">
        <v>5.42</v>
      </c>
      <c r="E772" s="27">
        <v>5.48</v>
      </c>
      <c r="F772" s="27">
        <v>5.2</v>
      </c>
      <c r="G772" s="27">
        <v>5.22</v>
      </c>
      <c r="H772" s="27">
        <v>257300</v>
      </c>
      <c r="I772" s="29" t="str">
        <f t="shared" si="12"/>
        <v>Closed</v>
      </c>
    </row>
    <row r="773" spans="1:9">
      <c r="A773" s="27" t="s">
        <v>25</v>
      </c>
      <c r="B773" s="27" t="s">
        <v>13</v>
      </c>
      <c r="C773" s="28">
        <v>40204</v>
      </c>
      <c r="D773" s="27">
        <v>5.18</v>
      </c>
      <c r="E773" s="27">
        <v>5.18</v>
      </c>
      <c r="F773" s="27">
        <v>4.8099999999999996</v>
      </c>
      <c r="G773" s="27">
        <v>4.84</v>
      </c>
      <c r="H773" s="27">
        <v>554800</v>
      </c>
      <c r="I773" s="29" t="str">
        <f t="shared" si="12"/>
        <v>Closed</v>
      </c>
    </row>
    <row r="774" spans="1:9">
      <c r="A774" s="27" t="s">
        <v>25</v>
      </c>
      <c r="B774" s="27" t="s">
        <v>13</v>
      </c>
      <c r="C774" s="28">
        <v>40205</v>
      </c>
      <c r="D774" s="27">
        <v>4.82</v>
      </c>
      <c r="E774" s="27">
        <v>5.16</v>
      </c>
      <c r="F774" s="27">
        <v>4.79</v>
      </c>
      <c r="G774" s="27">
        <v>5.09</v>
      </c>
      <c r="H774" s="27">
        <v>243500</v>
      </c>
      <c r="I774" s="29" t="str">
        <f t="shared" si="12"/>
        <v>Open</v>
      </c>
    </row>
    <row r="775" spans="1:9">
      <c r="A775" s="27" t="s">
        <v>25</v>
      </c>
      <c r="B775" s="27" t="s">
        <v>13</v>
      </c>
      <c r="C775" s="28">
        <v>40206</v>
      </c>
      <c r="D775" s="27">
        <v>5.12</v>
      </c>
      <c r="E775" s="27">
        <v>5.22</v>
      </c>
      <c r="F775" s="27">
        <v>4.8099999999999996</v>
      </c>
      <c r="G775" s="27">
        <v>4.9800000000000004</v>
      </c>
      <c r="H775" s="27">
        <v>283100</v>
      </c>
      <c r="I775" s="29" t="str">
        <f t="shared" si="12"/>
        <v>Closed</v>
      </c>
    </row>
    <row r="776" spans="1:9">
      <c r="A776" s="27" t="s">
        <v>25</v>
      </c>
      <c r="B776" s="27" t="s">
        <v>13</v>
      </c>
      <c r="C776" s="28">
        <v>40207</v>
      </c>
      <c r="D776" s="27">
        <v>4.97</v>
      </c>
      <c r="E776" s="27">
        <v>5.05</v>
      </c>
      <c r="F776" s="27">
        <v>4.76</v>
      </c>
      <c r="G776" s="27">
        <v>4.83</v>
      </c>
      <c r="H776" s="27">
        <v>222900</v>
      </c>
      <c r="I776" s="29" t="str">
        <f t="shared" si="12"/>
        <v>Closed</v>
      </c>
    </row>
    <row r="777" spans="1:9">
      <c r="A777" s="27" t="s">
        <v>25</v>
      </c>
      <c r="B777" s="27" t="s">
        <v>13</v>
      </c>
      <c r="C777" s="28">
        <v>40210</v>
      </c>
      <c r="D777" s="27">
        <v>4.84</v>
      </c>
      <c r="E777" s="27">
        <v>4.92</v>
      </c>
      <c r="F777" s="27">
        <v>4.68</v>
      </c>
      <c r="G777" s="27">
        <v>4.75</v>
      </c>
      <c r="H777" s="27">
        <v>194800</v>
      </c>
      <c r="I777" s="29" t="str">
        <f t="shared" si="12"/>
        <v>Closed</v>
      </c>
    </row>
    <row r="778" spans="1:9">
      <c r="A778" s="27" t="s">
        <v>25</v>
      </c>
      <c r="B778" s="27" t="s">
        <v>13</v>
      </c>
      <c r="C778" s="28">
        <v>40211</v>
      </c>
      <c r="D778" s="27">
        <v>4.74</v>
      </c>
      <c r="E778" s="27">
        <v>5</v>
      </c>
      <c r="F778" s="27">
        <v>4.62</v>
      </c>
      <c r="G778" s="27">
        <v>4.66</v>
      </c>
      <c r="H778" s="27">
        <v>222700</v>
      </c>
      <c r="I778" s="29" t="str">
        <f t="shared" si="12"/>
        <v>Open</v>
      </c>
    </row>
    <row r="779" spans="1:9">
      <c r="A779" s="27" t="s">
        <v>25</v>
      </c>
      <c r="B779" s="27" t="s">
        <v>13</v>
      </c>
      <c r="C779" s="28">
        <v>40212</v>
      </c>
      <c r="D779" s="27">
        <v>4.6500000000000004</v>
      </c>
      <c r="E779" s="27">
        <v>4.6900000000000004</v>
      </c>
      <c r="F779" s="27">
        <v>4.5</v>
      </c>
      <c r="G779" s="27">
        <v>4.55</v>
      </c>
      <c r="H779" s="27">
        <v>182100</v>
      </c>
      <c r="I779" s="29" t="str">
        <f t="shared" si="12"/>
        <v>Open</v>
      </c>
    </row>
    <row r="780" spans="1:9">
      <c r="A780" s="27" t="s">
        <v>25</v>
      </c>
      <c r="B780" s="27" t="s">
        <v>13</v>
      </c>
      <c r="C780" s="28">
        <v>40213</v>
      </c>
      <c r="D780" s="27">
        <v>4.55</v>
      </c>
      <c r="E780" s="27">
        <v>4.6900000000000004</v>
      </c>
      <c r="F780" s="27">
        <v>4.3899999999999997</v>
      </c>
      <c r="G780" s="27">
        <v>4.42</v>
      </c>
      <c r="H780" s="27">
        <v>233800</v>
      </c>
      <c r="I780" s="29" t="str">
        <f t="shared" si="12"/>
        <v>Closed</v>
      </c>
    </row>
    <row r="781" spans="1:9">
      <c r="A781" s="27" t="s">
        <v>25</v>
      </c>
      <c r="B781" s="27" t="s">
        <v>13</v>
      </c>
      <c r="C781" s="28">
        <v>40214</v>
      </c>
      <c r="D781" s="27">
        <v>4.42</v>
      </c>
      <c r="E781" s="27">
        <v>4.54</v>
      </c>
      <c r="F781" s="27">
        <v>4.22</v>
      </c>
      <c r="G781" s="27">
        <v>4.41</v>
      </c>
      <c r="H781" s="27">
        <v>194300</v>
      </c>
      <c r="I781" s="29" t="str">
        <f t="shared" si="12"/>
        <v>Closed</v>
      </c>
    </row>
    <row r="782" spans="1:9">
      <c r="A782" s="27" t="s">
        <v>25</v>
      </c>
      <c r="B782" s="27" t="s">
        <v>13</v>
      </c>
      <c r="C782" s="28">
        <v>40217</v>
      </c>
      <c r="D782" s="27">
        <v>4.42</v>
      </c>
      <c r="E782" s="27">
        <v>4.42</v>
      </c>
      <c r="F782" s="27">
        <v>4.21</v>
      </c>
      <c r="G782" s="27">
        <v>4.24</v>
      </c>
      <c r="H782" s="27">
        <v>205500</v>
      </c>
      <c r="I782" s="29" t="str">
        <f t="shared" si="12"/>
        <v>Closed</v>
      </c>
    </row>
    <row r="783" spans="1:9">
      <c r="A783" s="27" t="s">
        <v>25</v>
      </c>
      <c r="B783" s="27" t="s">
        <v>14</v>
      </c>
      <c r="C783" s="28">
        <v>40217</v>
      </c>
      <c r="D783" s="30">
        <v>14.79</v>
      </c>
      <c r="E783" s="30">
        <v>14.84</v>
      </c>
      <c r="F783" s="30">
        <v>14.62</v>
      </c>
      <c r="G783" s="30">
        <v>14.65</v>
      </c>
      <c r="H783" s="27">
        <v>173700</v>
      </c>
      <c r="I783" s="29" t="str">
        <f t="shared" ref="I783:I835" si="13">IF(F783&lt;D783-0.15,"Closed","Open")</f>
        <v>Closed</v>
      </c>
    </row>
    <row r="784" spans="1:9">
      <c r="A784" s="27" t="s">
        <v>25</v>
      </c>
      <c r="B784" s="27" t="s">
        <v>14</v>
      </c>
      <c r="C784" s="28">
        <v>40214</v>
      </c>
      <c r="D784" s="30">
        <v>14.8</v>
      </c>
      <c r="E784" s="30">
        <v>14.85</v>
      </c>
      <c r="F784" s="30">
        <v>14.69</v>
      </c>
      <c r="G784" s="30">
        <v>14.79</v>
      </c>
      <c r="H784" s="27">
        <v>102000</v>
      </c>
      <c r="I784" s="29" t="str">
        <f t="shared" si="13"/>
        <v>Open</v>
      </c>
    </row>
    <row r="785" spans="1:9">
      <c r="A785" s="27" t="s">
        <v>25</v>
      </c>
      <c r="B785" s="27" t="s">
        <v>14</v>
      </c>
      <c r="C785" s="28">
        <v>40213</v>
      </c>
      <c r="D785" s="30">
        <v>14.77</v>
      </c>
      <c r="E785" s="30">
        <v>14.84</v>
      </c>
      <c r="F785" s="30">
        <v>14.74</v>
      </c>
      <c r="G785" s="30">
        <v>14.84</v>
      </c>
      <c r="H785" s="27">
        <v>149700</v>
      </c>
      <c r="I785" s="29" t="str">
        <f t="shared" si="13"/>
        <v>Open</v>
      </c>
    </row>
    <row r="786" spans="1:9">
      <c r="A786" s="27" t="s">
        <v>25</v>
      </c>
      <c r="B786" s="27" t="s">
        <v>14</v>
      </c>
      <c r="C786" s="28">
        <v>40212</v>
      </c>
      <c r="D786" s="30">
        <v>14.67</v>
      </c>
      <c r="E786" s="30">
        <v>14.81</v>
      </c>
      <c r="F786" s="30">
        <v>14.65</v>
      </c>
      <c r="G786" s="30">
        <v>14.74</v>
      </c>
      <c r="H786" s="27">
        <v>90400</v>
      </c>
      <c r="I786" s="29" t="str">
        <f t="shared" si="13"/>
        <v>Open</v>
      </c>
    </row>
    <row r="787" spans="1:9">
      <c r="A787" s="27" t="s">
        <v>25</v>
      </c>
      <c r="B787" s="27" t="s">
        <v>14</v>
      </c>
      <c r="C787" s="28">
        <v>40211</v>
      </c>
      <c r="D787" s="30">
        <v>14.66</v>
      </c>
      <c r="E787" s="30">
        <v>14.75</v>
      </c>
      <c r="F787" s="30">
        <v>14.54</v>
      </c>
      <c r="G787" s="30">
        <v>14.7</v>
      </c>
      <c r="H787" s="27">
        <v>156800</v>
      </c>
      <c r="I787" s="29" t="str">
        <f t="shared" si="13"/>
        <v>Open</v>
      </c>
    </row>
    <row r="788" spans="1:9">
      <c r="A788" s="27" t="s">
        <v>25</v>
      </c>
      <c r="B788" s="27" t="s">
        <v>14</v>
      </c>
      <c r="C788" s="28">
        <v>40210</v>
      </c>
      <c r="D788" s="30">
        <v>14.54</v>
      </c>
      <c r="E788" s="30">
        <v>14.79</v>
      </c>
      <c r="F788" s="30">
        <v>14.54</v>
      </c>
      <c r="G788" s="30">
        <v>14.67</v>
      </c>
      <c r="H788" s="27">
        <v>166100</v>
      </c>
      <c r="I788" s="29" t="str">
        <f t="shared" si="13"/>
        <v>Open</v>
      </c>
    </row>
    <row r="789" spans="1:9">
      <c r="A789" s="27" t="s">
        <v>25</v>
      </c>
      <c r="B789" s="27" t="s">
        <v>14</v>
      </c>
      <c r="C789" s="28">
        <v>40207</v>
      </c>
      <c r="D789" s="30">
        <v>14.47</v>
      </c>
      <c r="E789" s="30">
        <v>14.63</v>
      </c>
      <c r="F789" s="30">
        <v>14.41</v>
      </c>
      <c r="G789" s="30">
        <v>14.54</v>
      </c>
      <c r="H789" s="27">
        <v>136300</v>
      </c>
      <c r="I789" s="29" t="str">
        <f t="shared" si="13"/>
        <v>Open</v>
      </c>
    </row>
    <row r="790" spans="1:9">
      <c r="A790" s="27" t="s">
        <v>25</v>
      </c>
      <c r="B790" s="27" t="s">
        <v>14</v>
      </c>
      <c r="C790" s="28">
        <v>40206</v>
      </c>
      <c r="D790" s="30">
        <v>14.25</v>
      </c>
      <c r="E790" s="30">
        <v>14.47</v>
      </c>
      <c r="F790" s="30">
        <v>14.2</v>
      </c>
      <c r="G790" s="30">
        <v>14.43</v>
      </c>
      <c r="H790" s="27">
        <v>188600</v>
      </c>
      <c r="I790" s="29" t="str">
        <f t="shared" si="13"/>
        <v>Open</v>
      </c>
    </row>
    <row r="791" spans="1:9">
      <c r="A791" s="27" t="s">
        <v>25</v>
      </c>
      <c r="B791" s="27" t="s">
        <v>14</v>
      </c>
      <c r="C791" s="28">
        <v>40205</v>
      </c>
      <c r="D791" s="30">
        <v>14.66</v>
      </c>
      <c r="E791" s="30">
        <v>14.73</v>
      </c>
      <c r="F791" s="30">
        <v>14.2</v>
      </c>
      <c r="G791" s="30">
        <v>14.27</v>
      </c>
      <c r="H791" s="27">
        <v>254400</v>
      </c>
      <c r="I791" s="29" t="str">
        <f t="shared" si="13"/>
        <v>Closed</v>
      </c>
    </row>
    <row r="792" spans="1:9">
      <c r="A792" s="27" t="s">
        <v>25</v>
      </c>
      <c r="B792" s="27" t="s">
        <v>14</v>
      </c>
      <c r="C792" s="28">
        <v>40204</v>
      </c>
      <c r="D792" s="30">
        <v>14.65</v>
      </c>
      <c r="E792" s="30">
        <v>14.85</v>
      </c>
      <c r="F792" s="30">
        <v>14.57</v>
      </c>
      <c r="G792" s="30">
        <v>14.61</v>
      </c>
      <c r="H792" s="27">
        <v>402900</v>
      </c>
      <c r="I792" s="29" t="str">
        <f t="shared" si="13"/>
        <v>Open</v>
      </c>
    </row>
    <row r="793" spans="1:9">
      <c r="A793" s="27" t="s">
        <v>25</v>
      </c>
      <c r="B793" s="27" t="s">
        <v>14</v>
      </c>
      <c r="C793" s="28">
        <v>40203</v>
      </c>
      <c r="D793" s="30">
        <v>14.24</v>
      </c>
      <c r="E793" s="30">
        <v>14.78</v>
      </c>
      <c r="F793" s="30">
        <v>14.24</v>
      </c>
      <c r="G793" s="30">
        <v>14.62</v>
      </c>
      <c r="H793" s="27">
        <v>291400</v>
      </c>
      <c r="I793" s="29" t="str">
        <f t="shared" si="13"/>
        <v>Open</v>
      </c>
    </row>
    <row r="794" spans="1:9">
      <c r="A794" s="27" t="s">
        <v>25</v>
      </c>
      <c r="B794" s="27" t="s">
        <v>14</v>
      </c>
      <c r="C794" s="28">
        <v>40200</v>
      </c>
      <c r="D794" s="30">
        <v>14.15</v>
      </c>
      <c r="E794" s="30">
        <v>14.3</v>
      </c>
      <c r="F794" s="30">
        <v>14.06</v>
      </c>
      <c r="G794" s="30">
        <v>14.19</v>
      </c>
      <c r="H794" s="27">
        <v>174200</v>
      </c>
      <c r="I794" s="29" t="str">
        <f t="shared" si="13"/>
        <v>Open</v>
      </c>
    </row>
    <row r="795" spans="1:9">
      <c r="A795" s="27" t="s">
        <v>25</v>
      </c>
      <c r="B795" s="27" t="s">
        <v>14</v>
      </c>
      <c r="C795" s="28">
        <v>40199</v>
      </c>
      <c r="D795" s="30">
        <v>14.28</v>
      </c>
      <c r="E795" s="30">
        <v>14.32</v>
      </c>
      <c r="F795" s="30">
        <v>14.11</v>
      </c>
      <c r="G795" s="30">
        <v>14.14</v>
      </c>
      <c r="H795" s="27">
        <v>211600</v>
      </c>
      <c r="I795" s="29" t="str">
        <f t="shared" si="13"/>
        <v>Closed</v>
      </c>
    </row>
    <row r="796" spans="1:9">
      <c r="A796" s="27" t="s">
        <v>25</v>
      </c>
      <c r="B796" s="27" t="s">
        <v>14</v>
      </c>
      <c r="C796" s="28">
        <v>40198</v>
      </c>
      <c r="D796" s="30">
        <v>14.25</v>
      </c>
      <c r="E796" s="30">
        <v>14.39</v>
      </c>
      <c r="F796" s="30">
        <v>14.17</v>
      </c>
      <c r="G796" s="30">
        <v>14.24</v>
      </c>
      <c r="H796" s="27">
        <v>213800</v>
      </c>
      <c r="I796" s="29" t="str">
        <f t="shared" si="13"/>
        <v>Open</v>
      </c>
    </row>
    <row r="797" spans="1:9">
      <c r="A797" s="27" t="s">
        <v>25</v>
      </c>
      <c r="B797" s="27" t="s">
        <v>14</v>
      </c>
      <c r="C797" s="28">
        <v>40197</v>
      </c>
      <c r="D797" s="30">
        <v>14.28</v>
      </c>
      <c r="E797" s="30">
        <v>14.37</v>
      </c>
      <c r="F797" s="30">
        <v>14.11</v>
      </c>
      <c r="G797" s="30">
        <v>14.25</v>
      </c>
      <c r="H797" s="27">
        <v>147900</v>
      </c>
      <c r="I797" s="29" t="str">
        <f t="shared" si="13"/>
        <v>Closed</v>
      </c>
    </row>
    <row r="798" spans="1:9">
      <c r="A798" s="27" t="s">
        <v>25</v>
      </c>
      <c r="B798" s="27" t="s">
        <v>14</v>
      </c>
      <c r="C798" s="28">
        <v>40193</v>
      </c>
      <c r="D798" s="30">
        <v>14.34</v>
      </c>
      <c r="E798" s="30">
        <v>14.48</v>
      </c>
      <c r="F798" s="30">
        <v>14.12</v>
      </c>
      <c r="G798" s="30">
        <v>14.29</v>
      </c>
      <c r="H798" s="27">
        <v>222300</v>
      </c>
      <c r="I798" s="29" t="str">
        <f t="shared" si="13"/>
        <v>Closed</v>
      </c>
    </row>
    <row r="799" spans="1:9">
      <c r="A799" s="27" t="s">
        <v>25</v>
      </c>
      <c r="B799" s="27" t="s">
        <v>14</v>
      </c>
      <c r="C799" s="28">
        <v>40192</v>
      </c>
      <c r="D799" s="30">
        <v>14.34</v>
      </c>
      <c r="E799" s="30">
        <v>14.42</v>
      </c>
      <c r="F799" s="30">
        <v>14.2</v>
      </c>
      <c r="G799" s="30">
        <v>14.3</v>
      </c>
      <c r="H799" s="27">
        <v>138800</v>
      </c>
      <c r="I799" s="29" t="str">
        <f t="shared" si="13"/>
        <v>Open</v>
      </c>
    </row>
    <row r="800" spans="1:9">
      <c r="A800" s="27" t="s">
        <v>25</v>
      </c>
      <c r="B800" s="27" t="s">
        <v>14</v>
      </c>
      <c r="C800" s="28">
        <v>40191</v>
      </c>
      <c r="D800" s="30">
        <v>14.43</v>
      </c>
      <c r="E800" s="30">
        <v>14.53</v>
      </c>
      <c r="F800" s="30">
        <v>14.25</v>
      </c>
      <c r="G800" s="30">
        <v>14.34</v>
      </c>
      <c r="H800" s="27">
        <v>139200</v>
      </c>
      <c r="I800" s="29" t="str">
        <f t="shared" si="13"/>
        <v>Closed</v>
      </c>
    </row>
    <row r="801" spans="1:9">
      <c r="A801" s="27" t="s">
        <v>25</v>
      </c>
      <c r="B801" s="27" t="s">
        <v>14</v>
      </c>
      <c r="C801" s="28">
        <v>40190</v>
      </c>
      <c r="D801" s="30">
        <v>14.25</v>
      </c>
      <c r="E801" s="30">
        <v>14.63</v>
      </c>
      <c r="F801" s="30">
        <v>14.25</v>
      </c>
      <c r="G801" s="30">
        <v>14.34</v>
      </c>
      <c r="H801" s="27">
        <v>202600</v>
      </c>
      <c r="I801" s="29" t="str">
        <f t="shared" si="13"/>
        <v>Open</v>
      </c>
    </row>
    <row r="802" spans="1:9">
      <c r="A802" s="27" t="s">
        <v>25</v>
      </c>
      <c r="B802" s="27" t="s">
        <v>14</v>
      </c>
      <c r="C802" s="28">
        <v>40189</v>
      </c>
      <c r="D802" s="30">
        <v>14.1</v>
      </c>
      <c r="E802" s="30">
        <v>14.35</v>
      </c>
      <c r="F802" s="30">
        <v>13.84</v>
      </c>
      <c r="G802" s="30">
        <v>14.26</v>
      </c>
      <c r="H802" s="27">
        <v>282400</v>
      </c>
      <c r="I802" s="29" t="str">
        <f t="shared" si="13"/>
        <v>Closed</v>
      </c>
    </row>
    <row r="803" spans="1:9">
      <c r="A803" s="27" t="s">
        <v>25</v>
      </c>
      <c r="B803" s="27" t="s">
        <v>14</v>
      </c>
      <c r="C803" s="28">
        <v>40186</v>
      </c>
      <c r="D803" s="30">
        <v>14.26</v>
      </c>
      <c r="E803" s="30">
        <v>14.47</v>
      </c>
      <c r="F803" s="30">
        <v>14.15</v>
      </c>
      <c r="G803" s="30">
        <v>14.16</v>
      </c>
      <c r="H803" s="27">
        <v>147900</v>
      </c>
      <c r="I803" s="29" t="str">
        <f t="shared" si="13"/>
        <v>Open</v>
      </c>
    </row>
    <row r="804" spans="1:9">
      <c r="A804" s="27" t="s">
        <v>25</v>
      </c>
      <c r="B804" s="27" t="s">
        <v>14</v>
      </c>
      <c r="C804" s="28">
        <v>40185</v>
      </c>
      <c r="D804" s="30">
        <v>14.34</v>
      </c>
      <c r="E804" s="30">
        <v>14.4</v>
      </c>
      <c r="F804" s="30">
        <v>14.12</v>
      </c>
      <c r="G804" s="30">
        <v>14.25</v>
      </c>
      <c r="H804" s="27">
        <v>139000</v>
      </c>
      <c r="I804" s="29" t="str">
        <f t="shared" si="13"/>
        <v>Closed</v>
      </c>
    </row>
    <row r="805" spans="1:9">
      <c r="A805" s="27" t="s">
        <v>25</v>
      </c>
      <c r="B805" s="27" t="s">
        <v>14</v>
      </c>
      <c r="C805" s="28">
        <v>40184</v>
      </c>
      <c r="D805" s="30">
        <v>14.08</v>
      </c>
      <c r="E805" s="30">
        <v>14.24</v>
      </c>
      <c r="F805" s="30">
        <v>13.93</v>
      </c>
      <c r="G805" s="30">
        <v>14.24</v>
      </c>
      <c r="H805" s="27">
        <v>211600</v>
      </c>
      <c r="I805" s="29" t="str">
        <f t="shared" si="13"/>
        <v>Open</v>
      </c>
    </row>
    <row r="806" spans="1:9">
      <c r="A806" s="27" t="s">
        <v>25</v>
      </c>
      <c r="B806" s="27" t="s">
        <v>14</v>
      </c>
      <c r="C806" s="28">
        <v>40183</v>
      </c>
      <c r="D806" s="30">
        <v>14.18</v>
      </c>
      <c r="E806" s="30">
        <v>14.24</v>
      </c>
      <c r="F806" s="30">
        <v>13.87</v>
      </c>
      <c r="G806" s="30">
        <v>14.1</v>
      </c>
      <c r="H806" s="27">
        <v>382700</v>
      </c>
      <c r="I806" s="29" t="str">
        <f t="shared" si="13"/>
        <v>Closed</v>
      </c>
    </row>
    <row r="807" spans="1:9">
      <c r="A807" s="27" t="s">
        <v>25</v>
      </c>
      <c r="B807" s="27" t="s">
        <v>14</v>
      </c>
      <c r="C807" s="28">
        <v>40182</v>
      </c>
      <c r="D807" s="30">
        <v>14.18</v>
      </c>
      <c r="E807" s="30">
        <v>14.37</v>
      </c>
      <c r="F807" s="30">
        <v>14.17</v>
      </c>
      <c r="G807" s="30">
        <v>14.27</v>
      </c>
      <c r="H807" s="27">
        <v>46200</v>
      </c>
      <c r="I807" s="29" t="str">
        <f t="shared" si="13"/>
        <v>Open</v>
      </c>
    </row>
    <row r="808" spans="1:9">
      <c r="A808" s="27" t="s">
        <v>25</v>
      </c>
      <c r="B808" s="27" t="s">
        <v>14</v>
      </c>
      <c r="C808" s="28">
        <v>40178</v>
      </c>
      <c r="D808" s="30">
        <v>14.38</v>
      </c>
      <c r="E808" s="30">
        <v>14.47</v>
      </c>
      <c r="F808" s="30">
        <v>14.07</v>
      </c>
      <c r="G808" s="30">
        <v>14.28</v>
      </c>
      <c r="H808" s="27">
        <v>189100</v>
      </c>
      <c r="I808" s="29" t="str">
        <f t="shared" si="13"/>
        <v>Closed</v>
      </c>
    </row>
    <row r="809" spans="1:9">
      <c r="A809" s="27" t="s">
        <v>25</v>
      </c>
      <c r="B809" s="27" t="s">
        <v>14</v>
      </c>
      <c r="C809" s="28">
        <v>40177</v>
      </c>
      <c r="D809" s="30">
        <v>14.6</v>
      </c>
      <c r="E809" s="30">
        <v>14.65</v>
      </c>
      <c r="F809" s="30">
        <v>14.19</v>
      </c>
      <c r="G809" s="30">
        <v>14.31</v>
      </c>
      <c r="H809" s="27">
        <v>243400</v>
      </c>
      <c r="I809" s="29" t="str">
        <f t="shared" si="13"/>
        <v>Closed</v>
      </c>
    </row>
    <row r="810" spans="1:9">
      <c r="A810" s="27" t="s">
        <v>25</v>
      </c>
      <c r="B810" s="27" t="s">
        <v>14</v>
      </c>
      <c r="C810" s="28">
        <v>40176</v>
      </c>
      <c r="D810" s="30">
        <v>14.52</v>
      </c>
      <c r="E810" s="30">
        <v>14.73</v>
      </c>
      <c r="F810" s="30">
        <v>14.44</v>
      </c>
      <c r="G810" s="30">
        <v>14.56</v>
      </c>
      <c r="H810" s="27">
        <v>147000</v>
      </c>
      <c r="I810" s="29" t="str">
        <f t="shared" si="13"/>
        <v>Open</v>
      </c>
    </row>
    <row r="811" spans="1:9">
      <c r="A811" s="27" t="s">
        <v>25</v>
      </c>
      <c r="B811" s="27" t="s">
        <v>14</v>
      </c>
      <c r="C811" s="28">
        <v>40175</v>
      </c>
      <c r="D811" s="30">
        <v>14.7</v>
      </c>
      <c r="E811" s="30">
        <v>14.7</v>
      </c>
      <c r="F811" s="30">
        <v>14.43</v>
      </c>
      <c r="G811" s="30">
        <v>14.5</v>
      </c>
      <c r="H811" s="27">
        <v>135800</v>
      </c>
      <c r="I811" s="29" t="str">
        <f t="shared" si="13"/>
        <v>Closed</v>
      </c>
    </row>
    <row r="812" spans="1:9">
      <c r="A812" s="27" t="s">
        <v>25</v>
      </c>
      <c r="B812" s="27" t="s">
        <v>14</v>
      </c>
      <c r="C812" s="28">
        <v>40171</v>
      </c>
      <c r="D812" s="30">
        <v>14.7</v>
      </c>
      <c r="E812" s="30">
        <v>14.8</v>
      </c>
      <c r="F812" s="30">
        <v>14.52</v>
      </c>
      <c r="G812" s="30">
        <v>14.7</v>
      </c>
      <c r="H812" s="27">
        <v>133900</v>
      </c>
      <c r="I812" s="29" t="str">
        <f t="shared" si="13"/>
        <v>Closed</v>
      </c>
    </row>
    <row r="813" spans="1:9">
      <c r="A813" s="27" t="s">
        <v>25</v>
      </c>
      <c r="B813" s="27" t="s">
        <v>14</v>
      </c>
      <c r="C813" s="28">
        <v>40170</v>
      </c>
      <c r="D813" s="30">
        <v>14.77</v>
      </c>
      <c r="E813" s="30">
        <v>14.81</v>
      </c>
      <c r="F813" s="30">
        <v>14.53</v>
      </c>
      <c r="G813" s="30">
        <v>14.69</v>
      </c>
      <c r="H813" s="27">
        <v>221700</v>
      </c>
      <c r="I813" s="29" t="str">
        <f t="shared" si="13"/>
        <v>Closed</v>
      </c>
    </row>
    <row r="814" spans="1:9">
      <c r="A814" s="27" t="s">
        <v>25</v>
      </c>
      <c r="B814" s="27" t="s">
        <v>14</v>
      </c>
      <c r="C814" s="28">
        <v>40169</v>
      </c>
      <c r="D814" s="30">
        <v>14.72</v>
      </c>
      <c r="E814" s="30">
        <v>14.8</v>
      </c>
      <c r="F814" s="30">
        <v>14.41</v>
      </c>
      <c r="G814" s="30">
        <v>14.73</v>
      </c>
      <c r="H814" s="27">
        <v>271600</v>
      </c>
      <c r="I814" s="29" t="str">
        <f t="shared" si="13"/>
        <v>Closed</v>
      </c>
    </row>
    <row r="815" spans="1:9">
      <c r="A815" s="27" t="s">
        <v>25</v>
      </c>
      <c r="B815" s="27" t="s">
        <v>14</v>
      </c>
      <c r="C815" s="28">
        <v>40168</v>
      </c>
      <c r="D815" s="30">
        <v>14.69</v>
      </c>
      <c r="E815" s="30">
        <v>14.83</v>
      </c>
      <c r="F815" s="30">
        <v>14.62</v>
      </c>
      <c r="G815" s="30">
        <v>14.72</v>
      </c>
      <c r="H815" s="27">
        <v>234600</v>
      </c>
      <c r="I815" s="29" t="str">
        <f t="shared" si="13"/>
        <v>Open</v>
      </c>
    </row>
    <row r="816" spans="1:9">
      <c r="A816" s="27" t="s">
        <v>25</v>
      </c>
      <c r="B816" s="27" t="s">
        <v>14</v>
      </c>
      <c r="C816" s="28">
        <v>40165</v>
      </c>
      <c r="D816" s="30">
        <v>14.6</v>
      </c>
      <c r="E816" s="30">
        <v>14.75</v>
      </c>
      <c r="F816" s="30">
        <v>14.54</v>
      </c>
      <c r="G816" s="30">
        <v>14.69</v>
      </c>
      <c r="H816" s="27">
        <v>359200</v>
      </c>
      <c r="I816" s="29" t="str">
        <f t="shared" si="13"/>
        <v>Open</v>
      </c>
    </row>
    <row r="817" spans="1:9">
      <c r="A817" s="27" t="s">
        <v>25</v>
      </c>
      <c r="B817" s="27" t="s">
        <v>14</v>
      </c>
      <c r="C817" s="28">
        <v>40164</v>
      </c>
      <c r="D817" s="30">
        <v>14.92</v>
      </c>
      <c r="E817" s="30">
        <v>14.94</v>
      </c>
      <c r="F817" s="30">
        <v>14.51</v>
      </c>
      <c r="G817" s="30">
        <v>14.62</v>
      </c>
      <c r="H817" s="27">
        <v>363700</v>
      </c>
      <c r="I817" s="29" t="str">
        <f t="shared" si="13"/>
        <v>Closed</v>
      </c>
    </row>
    <row r="818" spans="1:9">
      <c r="A818" s="27" t="s">
        <v>25</v>
      </c>
      <c r="B818" s="27" t="s">
        <v>14</v>
      </c>
      <c r="C818" s="28">
        <v>40163</v>
      </c>
      <c r="D818" s="30">
        <v>14.68</v>
      </c>
      <c r="E818" s="30">
        <v>14.94</v>
      </c>
      <c r="F818" s="30">
        <v>14.61</v>
      </c>
      <c r="G818" s="30">
        <v>14.92</v>
      </c>
      <c r="H818" s="27">
        <v>323300</v>
      </c>
      <c r="I818" s="29" t="str">
        <f t="shared" si="13"/>
        <v>Open</v>
      </c>
    </row>
    <row r="819" spans="1:9">
      <c r="A819" s="27" t="s">
        <v>25</v>
      </c>
      <c r="B819" s="27" t="s">
        <v>14</v>
      </c>
      <c r="C819" s="28">
        <v>40162</v>
      </c>
      <c r="D819" s="30">
        <v>14.97</v>
      </c>
      <c r="E819" s="30">
        <v>15.01</v>
      </c>
      <c r="F819" s="30">
        <v>14.7</v>
      </c>
      <c r="G819" s="30">
        <v>14.78</v>
      </c>
      <c r="H819" s="27">
        <v>631400</v>
      </c>
      <c r="I819" s="29" t="str">
        <f t="shared" si="13"/>
        <v>Closed</v>
      </c>
    </row>
    <row r="820" spans="1:9">
      <c r="A820" s="27" t="s">
        <v>25</v>
      </c>
      <c r="B820" s="27" t="s">
        <v>14</v>
      </c>
      <c r="C820" s="28">
        <v>40161</v>
      </c>
      <c r="D820" s="30">
        <v>15</v>
      </c>
      <c r="E820" s="30">
        <v>15.06</v>
      </c>
      <c r="F820" s="30">
        <v>14.8</v>
      </c>
      <c r="G820" s="30">
        <v>15</v>
      </c>
      <c r="H820" s="27">
        <v>196600</v>
      </c>
      <c r="I820" s="29" t="str">
        <f t="shared" si="13"/>
        <v>Closed</v>
      </c>
    </row>
    <row r="821" spans="1:9">
      <c r="A821" s="27" t="s">
        <v>25</v>
      </c>
      <c r="B821" s="27" t="s">
        <v>14</v>
      </c>
      <c r="C821" s="28">
        <v>40158</v>
      </c>
      <c r="D821" s="30">
        <v>14.64</v>
      </c>
      <c r="E821" s="30">
        <v>14.95</v>
      </c>
      <c r="F821" s="30">
        <v>14.55</v>
      </c>
      <c r="G821" s="30">
        <v>14.9</v>
      </c>
      <c r="H821" s="27">
        <v>220500</v>
      </c>
      <c r="I821" s="29" t="str">
        <f t="shared" si="13"/>
        <v>Open</v>
      </c>
    </row>
    <row r="822" spans="1:9">
      <c r="A822" s="27" t="s">
        <v>25</v>
      </c>
      <c r="B822" s="27" t="s">
        <v>14</v>
      </c>
      <c r="C822" s="28">
        <v>40157</v>
      </c>
      <c r="D822" s="30">
        <v>14.45</v>
      </c>
      <c r="E822" s="30">
        <v>14.78</v>
      </c>
      <c r="F822" s="30">
        <v>14.37</v>
      </c>
      <c r="G822" s="30">
        <v>14.61</v>
      </c>
      <c r="H822" s="27">
        <v>268400</v>
      </c>
      <c r="I822" s="29" t="str">
        <f t="shared" si="13"/>
        <v>Open</v>
      </c>
    </row>
    <row r="823" spans="1:9">
      <c r="A823" s="27" t="s">
        <v>25</v>
      </c>
      <c r="B823" s="27" t="s">
        <v>14</v>
      </c>
      <c r="C823" s="28">
        <v>40156</v>
      </c>
      <c r="D823" s="30">
        <v>15.02</v>
      </c>
      <c r="E823" s="30">
        <v>15.02</v>
      </c>
      <c r="F823" s="30">
        <v>14.52</v>
      </c>
      <c r="G823" s="30">
        <v>14.59</v>
      </c>
      <c r="H823" s="27">
        <v>421400</v>
      </c>
      <c r="I823" s="29" t="str">
        <f t="shared" si="13"/>
        <v>Closed</v>
      </c>
    </row>
    <row r="824" spans="1:9">
      <c r="A824" s="27" t="s">
        <v>25</v>
      </c>
      <c r="B824" s="27" t="s">
        <v>14</v>
      </c>
      <c r="C824" s="28">
        <v>40155</v>
      </c>
      <c r="D824" s="30">
        <v>15.03</v>
      </c>
      <c r="E824" s="30">
        <v>15.04</v>
      </c>
      <c r="F824" s="30">
        <v>14.74</v>
      </c>
      <c r="G824" s="30">
        <v>14.99</v>
      </c>
      <c r="H824" s="27">
        <v>188800</v>
      </c>
      <c r="I824" s="29" t="str">
        <f t="shared" si="13"/>
        <v>Closed</v>
      </c>
    </row>
    <row r="825" spans="1:9">
      <c r="A825" s="27" t="s">
        <v>25</v>
      </c>
      <c r="B825" s="27" t="s">
        <v>14</v>
      </c>
      <c r="C825" s="28">
        <v>40154</v>
      </c>
      <c r="D825" s="30">
        <v>15</v>
      </c>
      <c r="E825" s="30">
        <v>15.05</v>
      </c>
      <c r="F825" s="30">
        <v>14.63</v>
      </c>
      <c r="G825" s="30">
        <v>14.95</v>
      </c>
      <c r="H825" s="27">
        <v>257900</v>
      </c>
      <c r="I825" s="29" t="str">
        <f t="shared" si="13"/>
        <v>Closed</v>
      </c>
    </row>
    <row r="826" spans="1:9">
      <c r="A826" s="27" t="s">
        <v>25</v>
      </c>
      <c r="B826" s="27" t="s">
        <v>14</v>
      </c>
      <c r="C826" s="28">
        <v>40151</v>
      </c>
      <c r="D826" s="30">
        <v>15.1</v>
      </c>
      <c r="E826" s="30">
        <v>15.2</v>
      </c>
      <c r="F826" s="30">
        <v>14.93</v>
      </c>
      <c r="G826" s="30">
        <v>14.95</v>
      </c>
      <c r="H826" s="27">
        <v>158800</v>
      </c>
      <c r="I826" s="29" t="str">
        <f t="shared" si="13"/>
        <v>Closed</v>
      </c>
    </row>
    <row r="827" spans="1:9">
      <c r="A827" s="27" t="s">
        <v>25</v>
      </c>
      <c r="B827" s="27" t="s">
        <v>14</v>
      </c>
      <c r="C827" s="28">
        <v>40150</v>
      </c>
      <c r="D827" s="30">
        <v>15.33</v>
      </c>
      <c r="E827" s="30">
        <v>15.33</v>
      </c>
      <c r="F827" s="30">
        <v>15.01</v>
      </c>
      <c r="G827" s="30">
        <v>15.1</v>
      </c>
      <c r="H827" s="27">
        <v>286600</v>
      </c>
      <c r="I827" s="29" t="str">
        <f t="shared" si="13"/>
        <v>Closed</v>
      </c>
    </row>
    <row r="828" spans="1:9">
      <c r="A828" s="27" t="s">
        <v>25</v>
      </c>
      <c r="B828" s="27" t="s">
        <v>14</v>
      </c>
      <c r="C828" s="28">
        <v>40149</v>
      </c>
      <c r="D828" s="30">
        <v>15.15</v>
      </c>
      <c r="E828" s="30">
        <v>15.47</v>
      </c>
      <c r="F828" s="30">
        <v>15</v>
      </c>
      <c r="G828" s="30">
        <v>15.33</v>
      </c>
      <c r="H828" s="27">
        <v>274600</v>
      </c>
      <c r="I828" s="29" t="str">
        <f t="shared" si="13"/>
        <v>Open</v>
      </c>
    </row>
    <row r="829" spans="1:9">
      <c r="A829" s="27" t="s">
        <v>25</v>
      </c>
      <c r="B829" s="27" t="s">
        <v>14</v>
      </c>
      <c r="C829" s="28">
        <v>40148</v>
      </c>
      <c r="D829" s="30">
        <v>15.09</v>
      </c>
      <c r="E829" s="30">
        <v>15.28</v>
      </c>
      <c r="F829" s="30">
        <v>15.03</v>
      </c>
      <c r="G829" s="30">
        <v>15.14</v>
      </c>
      <c r="H829" s="27">
        <v>250100</v>
      </c>
      <c r="I829" s="29" t="str">
        <f t="shared" si="13"/>
        <v>Open</v>
      </c>
    </row>
    <row r="830" spans="1:9">
      <c r="A830" s="27" t="s">
        <v>25</v>
      </c>
      <c r="B830" s="27" t="s">
        <v>14</v>
      </c>
      <c r="C830" s="28">
        <v>40147</v>
      </c>
      <c r="D830" s="30">
        <v>15.05</v>
      </c>
      <c r="E830" s="30">
        <v>15.3</v>
      </c>
      <c r="F830" s="30">
        <v>15.03</v>
      </c>
      <c r="G830" s="30">
        <v>15.09</v>
      </c>
      <c r="H830" s="27">
        <v>496900</v>
      </c>
      <c r="I830" s="29" t="str">
        <f t="shared" si="13"/>
        <v>Open</v>
      </c>
    </row>
    <row r="831" spans="1:9">
      <c r="A831" s="27" t="s">
        <v>25</v>
      </c>
      <c r="B831" s="27" t="s">
        <v>14</v>
      </c>
      <c r="C831" s="28">
        <v>40144</v>
      </c>
      <c r="D831" s="30">
        <v>15.15</v>
      </c>
      <c r="E831" s="30">
        <v>15.2</v>
      </c>
      <c r="F831" s="30">
        <v>15.01</v>
      </c>
      <c r="G831" s="30">
        <v>15.17</v>
      </c>
      <c r="H831" s="27">
        <v>276700</v>
      </c>
      <c r="I831" s="29" t="str">
        <f t="shared" si="13"/>
        <v>Open</v>
      </c>
    </row>
    <row r="832" spans="1:9">
      <c r="A832" s="27" t="s">
        <v>25</v>
      </c>
      <c r="B832" s="27" t="s">
        <v>14</v>
      </c>
      <c r="C832" s="28">
        <v>40142</v>
      </c>
      <c r="D832" s="30">
        <v>15.12</v>
      </c>
      <c r="E832" s="30">
        <v>15.25</v>
      </c>
      <c r="F832" s="30">
        <v>15.06</v>
      </c>
      <c r="G832" s="30">
        <v>15.1</v>
      </c>
      <c r="H832" s="27">
        <v>395300</v>
      </c>
      <c r="I832" s="29" t="str">
        <f t="shared" si="13"/>
        <v>Open</v>
      </c>
    </row>
    <row r="833" spans="1:9">
      <c r="A833" s="27" t="s">
        <v>25</v>
      </c>
      <c r="B833" s="27" t="s">
        <v>14</v>
      </c>
      <c r="C833" s="28">
        <v>40141</v>
      </c>
      <c r="D833" s="30">
        <v>15.04</v>
      </c>
      <c r="E833" s="30">
        <v>15.23</v>
      </c>
      <c r="F833" s="30">
        <v>14.98</v>
      </c>
      <c r="G833" s="30">
        <v>15.2</v>
      </c>
      <c r="H833" s="27">
        <v>272000</v>
      </c>
      <c r="I833" s="29" t="str">
        <f t="shared" si="13"/>
        <v>Open</v>
      </c>
    </row>
    <row r="834" spans="1:9">
      <c r="A834" s="27" t="s">
        <v>25</v>
      </c>
      <c r="B834" s="27" t="s">
        <v>14</v>
      </c>
      <c r="C834" s="28">
        <v>40140</v>
      </c>
      <c r="D834" s="30">
        <v>14.93</v>
      </c>
      <c r="E834" s="30">
        <v>15.15</v>
      </c>
      <c r="F834" s="30">
        <v>14.93</v>
      </c>
      <c r="G834" s="30">
        <v>15</v>
      </c>
      <c r="H834" s="27">
        <v>168000</v>
      </c>
      <c r="I834" s="29" t="str">
        <f t="shared" si="13"/>
        <v>Open</v>
      </c>
    </row>
    <row r="835" spans="1:9">
      <c r="A835" s="27" t="s">
        <v>25</v>
      </c>
      <c r="B835" s="27" t="s">
        <v>14</v>
      </c>
      <c r="C835" s="28">
        <v>40137</v>
      </c>
      <c r="D835" s="30">
        <v>15.13</v>
      </c>
      <c r="E835" s="30">
        <v>15.34</v>
      </c>
      <c r="F835" s="30">
        <v>14.97</v>
      </c>
      <c r="G835" s="30">
        <v>15.08</v>
      </c>
      <c r="H835" s="27">
        <v>243900</v>
      </c>
      <c r="I835" s="29" t="str">
        <f t="shared" si="13"/>
        <v>Closed</v>
      </c>
    </row>
    <row r="836" spans="1:9">
      <c r="A836" s="27" t="s">
        <v>25</v>
      </c>
      <c r="B836" s="27" t="s">
        <v>14</v>
      </c>
      <c r="C836" s="28">
        <v>40136</v>
      </c>
      <c r="D836" s="30">
        <v>14.9</v>
      </c>
      <c r="E836" s="30">
        <v>15.32</v>
      </c>
      <c r="F836" s="30">
        <v>14.9</v>
      </c>
      <c r="G836" s="30">
        <v>15.12</v>
      </c>
      <c r="H836" s="27">
        <v>465100</v>
      </c>
      <c r="I836" s="29" t="str">
        <f t="shared" ref="I836:I899" si="14">IF(F836&lt;D836-0.15,"Closed","Open")</f>
        <v>Open</v>
      </c>
    </row>
    <row r="837" spans="1:9">
      <c r="A837" s="27" t="s">
        <v>25</v>
      </c>
      <c r="B837" s="27" t="s">
        <v>14</v>
      </c>
      <c r="C837" s="28">
        <v>40135</v>
      </c>
      <c r="D837" s="30">
        <v>14.6</v>
      </c>
      <c r="E837" s="30">
        <v>14.98</v>
      </c>
      <c r="F837" s="30">
        <v>14.6</v>
      </c>
      <c r="G837" s="30">
        <v>14.85</v>
      </c>
      <c r="H837" s="27">
        <v>444700</v>
      </c>
      <c r="I837" s="29" t="str">
        <f t="shared" si="14"/>
        <v>Open</v>
      </c>
    </row>
    <row r="838" spans="1:9">
      <c r="A838" s="27" t="s">
        <v>25</v>
      </c>
      <c r="B838" s="27" t="s">
        <v>14</v>
      </c>
      <c r="C838" s="28">
        <v>40134</v>
      </c>
      <c r="D838" s="30">
        <v>14.59</v>
      </c>
      <c r="E838" s="30">
        <v>14.7</v>
      </c>
      <c r="F838" s="30">
        <v>14.2</v>
      </c>
      <c r="G838" s="30">
        <v>14.52</v>
      </c>
      <c r="H838" s="27">
        <v>181000</v>
      </c>
      <c r="I838" s="29" t="str">
        <f t="shared" si="14"/>
        <v>Closed</v>
      </c>
    </row>
    <row r="839" spans="1:9">
      <c r="A839" s="27" t="s">
        <v>25</v>
      </c>
      <c r="B839" s="27" t="s">
        <v>14</v>
      </c>
      <c r="C839" s="28">
        <v>40133</v>
      </c>
      <c r="D839" s="30">
        <v>14.75</v>
      </c>
      <c r="E839" s="30">
        <v>14.86</v>
      </c>
      <c r="F839" s="30">
        <v>14.49</v>
      </c>
      <c r="G839" s="30">
        <v>14.59</v>
      </c>
      <c r="H839" s="27">
        <v>139500</v>
      </c>
      <c r="I839" s="29" t="str">
        <f t="shared" si="14"/>
        <v>Closed</v>
      </c>
    </row>
    <row r="840" spans="1:9">
      <c r="A840" s="27" t="s">
        <v>25</v>
      </c>
      <c r="B840" s="27" t="s">
        <v>14</v>
      </c>
      <c r="C840" s="28">
        <v>40130</v>
      </c>
      <c r="D840" s="30">
        <v>14.35</v>
      </c>
      <c r="E840" s="30">
        <v>14.77</v>
      </c>
      <c r="F840" s="30">
        <v>14.35</v>
      </c>
      <c r="G840" s="30">
        <v>14.76</v>
      </c>
      <c r="H840" s="27">
        <v>215900</v>
      </c>
      <c r="I840" s="29" t="str">
        <f t="shared" si="14"/>
        <v>Open</v>
      </c>
    </row>
    <row r="841" spans="1:9">
      <c r="A841" s="27" t="s">
        <v>25</v>
      </c>
      <c r="B841" s="27" t="s">
        <v>14</v>
      </c>
      <c r="C841" s="28">
        <v>40129</v>
      </c>
      <c r="D841" s="30">
        <v>14.8</v>
      </c>
      <c r="E841" s="30">
        <v>14.86</v>
      </c>
      <c r="F841" s="30">
        <v>14.36</v>
      </c>
      <c r="G841" s="30">
        <v>14.6</v>
      </c>
      <c r="H841" s="27">
        <v>199600</v>
      </c>
      <c r="I841" s="29" t="str">
        <f t="shared" si="14"/>
        <v>Closed</v>
      </c>
    </row>
    <row r="842" spans="1:9">
      <c r="A842" s="27" t="s">
        <v>25</v>
      </c>
      <c r="B842" s="27" t="s">
        <v>14</v>
      </c>
      <c r="C842" s="28">
        <v>40128</v>
      </c>
      <c r="D842" s="30">
        <v>14.73</v>
      </c>
      <c r="E842" s="30">
        <v>14.88</v>
      </c>
      <c r="F842" s="30">
        <v>14.67</v>
      </c>
      <c r="G842" s="30">
        <v>14.86</v>
      </c>
      <c r="H842" s="27">
        <v>264800</v>
      </c>
      <c r="I842" s="29" t="str">
        <f t="shared" si="14"/>
        <v>Open</v>
      </c>
    </row>
    <row r="843" spans="1:9">
      <c r="A843" s="27" t="s">
        <v>25</v>
      </c>
      <c r="B843" s="27" t="s">
        <v>14</v>
      </c>
      <c r="C843" s="28">
        <v>40127</v>
      </c>
      <c r="D843" s="30">
        <v>14.13</v>
      </c>
      <c r="E843" s="30">
        <v>14.7</v>
      </c>
      <c r="F843" s="30">
        <v>14.13</v>
      </c>
      <c r="G843" s="30">
        <v>14.67</v>
      </c>
      <c r="H843" s="27">
        <v>229600</v>
      </c>
      <c r="I843" s="29" t="str">
        <f t="shared" si="14"/>
        <v>Open</v>
      </c>
    </row>
    <row r="844" spans="1:9">
      <c r="A844" s="27" t="s">
        <v>25</v>
      </c>
      <c r="B844" s="27" t="s">
        <v>14</v>
      </c>
      <c r="C844" s="28">
        <v>40126</v>
      </c>
      <c r="D844" s="30">
        <v>13.92</v>
      </c>
      <c r="E844" s="30">
        <v>14.32</v>
      </c>
      <c r="F844" s="30">
        <v>13.85</v>
      </c>
      <c r="G844" s="30">
        <v>14.22</v>
      </c>
      <c r="H844" s="27">
        <v>187700</v>
      </c>
      <c r="I844" s="29" t="str">
        <f t="shared" si="14"/>
        <v>Open</v>
      </c>
    </row>
    <row r="845" spans="1:9">
      <c r="A845" s="27" t="s">
        <v>25</v>
      </c>
      <c r="B845" s="27" t="s">
        <v>14</v>
      </c>
      <c r="C845" s="28">
        <v>40123</v>
      </c>
      <c r="D845" s="30">
        <v>14.37</v>
      </c>
      <c r="E845" s="30">
        <v>14.38</v>
      </c>
      <c r="F845" s="30">
        <v>13.95</v>
      </c>
      <c r="G845" s="30">
        <v>13.99</v>
      </c>
      <c r="H845" s="27">
        <v>240300</v>
      </c>
      <c r="I845" s="29" t="str">
        <f t="shared" si="14"/>
        <v>Closed</v>
      </c>
    </row>
    <row r="846" spans="1:9">
      <c r="A846" s="27" t="s">
        <v>25</v>
      </c>
      <c r="B846" s="27" t="s">
        <v>14</v>
      </c>
      <c r="C846" s="28">
        <v>40122</v>
      </c>
      <c r="D846" s="30">
        <v>14.56</v>
      </c>
      <c r="E846" s="30">
        <v>14.66</v>
      </c>
      <c r="F846" s="30">
        <v>14.39</v>
      </c>
      <c r="G846" s="30">
        <v>14.42</v>
      </c>
      <c r="H846" s="27">
        <v>304900</v>
      </c>
      <c r="I846" s="29" t="str">
        <f t="shared" si="14"/>
        <v>Closed</v>
      </c>
    </row>
    <row r="847" spans="1:9">
      <c r="A847" s="27" t="s">
        <v>25</v>
      </c>
      <c r="B847" s="27" t="s">
        <v>14</v>
      </c>
      <c r="C847" s="28">
        <v>40121</v>
      </c>
      <c r="D847" s="30">
        <v>14.42</v>
      </c>
      <c r="E847" s="30">
        <v>14.71</v>
      </c>
      <c r="F847" s="30">
        <v>14.12</v>
      </c>
      <c r="G847" s="30">
        <v>14.61</v>
      </c>
      <c r="H847" s="27">
        <v>652800</v>
      </c>
      <c r="I847" s="29" t="str">
        <f t="shared" si="14"/>
        <v>Closed</v>
      </c>
    </row>
    <row r="848" spans="1:9">
      <c r="A848" s="27" t="s">
        <v>25</v>
      </c>
      <c r="B848" s="27" t="s">
        <v>14</v>
      </c>
      <c r="C848" s="28">
        <v>40120</v>
      </c>
      <c r="D848" s="30">
        <v>14.83</v>
      </c>
      <c r="E848" s="30">
        <v>14.88</v>
      </c>
      <c r="F848" s="30">
        <v>13.96</v>
      </c>
      <c r="G848" s="30">
        <v>14.42</v>
      </c>
      <c r="H848" s="27">
        <v>1167900</v>
      </c>
      <c r="I848" s="29" t="str">
        <f t="shared" si="14"/>
        <v>Closed</v>
      </c>
    </row>
    <row r="849" spans="1:9">
      <c r="A849" s="27" t="s">
        <v>25</v>
      </c>
      <c r="B849" s="27" t="s">
        <v>14</v>
      </c>
      <c r="C849" s="28">
        <v>40119</v>
      </c>
      <c r="D849" s="30">
        <v>14.81</v>
      </c>
      <c r="E849" s="30">
        <v>14.98</v>
      </c>
      <c r="F849" s="30">
        <v>14.75</v>
      </c>
      <c r="G849" s="30">
        <v>14.88</v>
      </c>
      <c r="H849" s="27">
        <v>304700</v>
      </c>
      <c r="I849" s="29" t="str">
        <f t="shared" si="14"/>
        <v>Open</v>
      </c>
    </row>
    <row r="850" spans="1:9">
      <c r="A850" s="27" t="s">
        <v>25</v>
      </c>
      <c r="B850" s="27" t="s">
        <v>14</v>
      </c>
      <c r="C850" s="28">
        <v>40116</v>
      </c>
      <c r="D850" s="30">
        <v>14.73</v>
      </c>
      <c r="E850" s="30">
        <v>14.9</v>
      </c>
      <c r="F850" s="30">
        <v>14.69</v>
      </c>
      <c r="G850" s="30">
        <v>14.77</v>
      </c>
      <c r="H850" s="27">
        <v>597800</v>
      </c>
      <c r="I850" s="29" t="str">
        <f t="shared" si="14"/>
        <v>Open</v>
      </c>
    </row>
    <row r="851" spans="1:9">
      <c r="A851" s="27" t="s">
        <v>25</v>
      </c>
      <c r="B851" s="27" t="s">
        <v>14</v>
      </c>
      <c r="C851" s="28">
        <v>40115</v>
      </c>
      <c r="D851" s="30">
        <v>14.7</v>
      </c>
      <c r="E851" s="30">
        <v>14.83</v>
      </c>
      <c r="F851" s="30">
        <v>14.54</v>
      </c>
      <c r="G851" s="30">
        <v>14.67</v>
      </c>
      <c r="H851" s="27">
        <v>213000</v>
      </c>
      <c r="I851" s="29" t="str">
        <f t="shared" si="14"/>
        <v>Closed</v>
      </c>
    </row>
    <row r="852" spans="1:9">
      <c r="A852" s="27" t="s">
        <v>25</v>
      </c>
      <c r="B852" s="27" t="s">
        <v>14</v>
      </c>
      <c r="C852" s="28">
        <v>40114</v>
      </c>
      <c r="D852" s="30">
        <v>14.72</v>
      </c>
      <c r="E852" s="30">
        <v>15.06</v>
      </c>
      <c r="F852" s="30">
        <v>14.72</v>
      </c>
      <c r="G852" s="30">
        <v>14.8</v>
      </c>
      <c r="H852" s="27">
        <v>459900</v>
      </c>
      <c r="I852" s="29" t="str">
        <f t="shared" si="14"/>
        <v>Open</v>
      </c>
    </row>
    <row r="853" spans="1:9">
      <c r="A853" s="27" t="s">
        <v>25</v>
      </c>
      <c r="B853" s="27" t="s">
        <v>14</v>
      </c>
      <c r="C853" s="28">
        <v>40113</v>
      </c>
      <c r="D853" s="30">
        <v>14.64</v>
      </c>
      <c r="E853" s="30">
        <v>14.82</v>
      </c>
      <c r="F853" s="30">
        <v>14.46</v>
      </c>
      <c r="G853" s="30">
        <v>14.69</v>
      </c>
      <c r="H853" s="27">
        <v>770400</v>
      </c>
      <c r="I853" s="29" t="str">
        <f t="shared" si="14"/>
        <v>Closed</v>
      </c>
    </row>
    <row r="854" spans="1:9">
      <c r="A854" s="27" t="s">
        <v>25</v>
      </c>
      <c r="B854" s="27" t="s">
        <v>14</v>
      </c>
      <c r="C854" s="28">
        <v>40112</v>
      </c>
      <c r="D854" s="30">
        <v>14.6</v>
      </c>
      <c r="E854" s="30">
        <v>14.68</v>
      </c>
      <c r="F854" s="30">
        <v>14.2</v>
      </c>
      <c r="G854" s="30">
        <v>14.64</v>
      </c>
      <c r="H854" s="27">
        <v>383400</v>
      </c>
      <c r="I854" s="29" t="str">
        <f t="shared" si="14"/>
        <v>Closed</v>
      </c>
    </row>
    <row r="855" spans="1:9">
      <c r="A855" s="27" t="s">
        <v>25</v>
      </c>
      <c r="B855" s="27" t="s">
        <v>14</v>
      </c>
      <c r="C855" s="28">
        <v>40109</v>
      </c>
      <c r="D855" s="30">
        <v>14.8</v>
      </c>
      <c r="E855" s="30">
        <v>14.89</v>
      </c>
      <c r="F855" s="30">
        <v>14.52</v>
      </c>
      <c r="G855" s="30">
        <v>14.7</v>
      </c>
      <c r="H855" s="27">
        <v>703300</v>
      </c>
      <c r="I855" s="29" t="str">
        <f t="shared" si="14"/>
        <v>Closed</v>
      </c>
    </row>
    <row r="856" spans="1:9">
      <c r="A856" s="27" t="s">
        <v>25</v>
      </c>
      <c r="B856" s="27" t="s">
        <v>14</v>
      </c>
      <c r="C856" s="28">
        <v>40108</v>
      </c>
      <c r="D856" s="30">
        <v>14.98</v>
      </c>
      <c r="E856" s="30">
        <v>15</v>
      </c>
      <c r="F856" s="30">
        <v>14.8</v>
      </c>
      <c r="G856" s="30">
        <v>14.9</v>
      </c>
      <c r="H856" s="27">
        <v>617400</v>
      </c>
      <c r="I856" s="29" t="str">
        <f t="shared" si="14"/>
        <v>Closed</v>
      </c>
    </row>
    <row r="857" spans="1:9">
      <c r="A857" s="27" t="s">
        <v>25</v>
      </c>
      <c r="B857" s="27" t="s">
        <v>14</v>
      </c>
      <c r="C857" s="28">
        <v>40107</v>
      </c>
      <c r="D857" s="30">
        <v>14.95</v>
      </c>
      <c r="E857" s="30">
        <v>15</v>
      </c>
      <c r="F857" s="30">
        <v>14.82</v>
      </c>
      <c r="G857" s="30">
        <v>14.93</v>
      </c>
      <c r="H857" s="27">
        <v>158900</v>
      </c>
      <c r="I857" s="29" t="str">
        <f t="shared" si="14"/>
        <v>Open</v>
      </c>
    </row>
    <row r="858" spans="1:9">
      <c r="A858" s="27" t="s">
        <v>25</v>
      </c>
      <c r="B858" s="27" t="s">
        <v>14</v>
      </c>
      <c r="C858" s="28">
        <v>40106</v>
      </c>
      <c r="D858" s="30">
        <v>14.75</v>
      </c>
      <c r="E858" s="30">
        <v>15</v>
      </c>
      <c r="F858" s="30">
        <v>14.72</v>
      </c>
      <c r="G858" s="30">
        <v>15</v>
      </c>
      <c r="H858" s="27">
        <v>195800</v>
      </c>
      <c r="I858" s="29" t="str">
        <f t="shared" si="14"/>
        <v>Open</v>
      </c>
    </row>
    <row r="859" spans="1:9">
      <c r="A859" s="27" t="s">
        <v>25</v>
      </c>
      <c r="B859" s="27" t="s">
        <v>14</v>
      </c>
      <c r="C859" s="28">
        <v>40105</v>
      </c>
      <c r="D859" s="30">
        <v>14.78</v>
      </c>
      <c r="E859" s="30">
        <v>14.9</v>
      </c>
      <c r="F859" s="30">
        <v>14.71</v>
      </c>
      <c r="G859" s="30">
        <v>14.75</v>
      </c>
      <c r="H859" s="27">
        <v>493100</v>
      </c>
      <c r="I859" s="29" t="str">
        <f t="shared" si="14"/>
        <v>Open</v>
      </c>
    </row>
    <row r="860" spans="1:9">
      <c r="A860" s="27" t="s">
        <v>25</v>
      </c>
      <c r="B860" s="27" t="s">
        <v>14</v>
      </c>
      <c r="C860" s="28">
        <v>40102</v>
      </c>
      <c r="D860" s="30">
        <v>14.85</v>
      </c>
      <c r="E860" s="30">
        <v>14.89</v>
      </c>
      <c r="F860" s="30">
        <v>14.68</v>
      </c>
      <c r="G860" s="30">
        <v>14.7</v>
      </c>
      <c r="H860" s="27">
        <v>332000</v>
      </c>
      <c r="I860" s="29" t="str">
        <f t="shared" si="14"/>
        <v>Closed</v>
      </c>
    </row>
    <row r="861" spans="1:9">
      <c r="A861" s="27" t="s">
        <v>25</v>
      </c>
      <c r="B861" s="27" t="s">
        <v>14</v>
      </c>
      <c r="C861" s="28">
        <v>40101</v>
      </c>
      <c r="D861" s="30">
        <v>14.96</v>
      </c>
      <c r="E861" s="30">
        <v>15.09</v>
      </c>
      <c r="F861" s="30">
        <v>14.9</v>
      </c>
      <c r="G861" s="30">
        <v>14.95</v>
      </c>
      <c r="H861" s="27">
        <v>173600</v>
      </c>
      <c r="I861" s="29" t="str">
        <f t="shared" si="14"/>
        <v>Open</v>
      </c>
    </row>
    <row r="862" spans="1:9">
      <c r="A862" s="27" t="s">
        <v>25</v>
      </c>
      <c r="B862" s="27" t="s">
        <v>14</v>
      </c>
      <c r="C862" s="28">
        <v>40100</v>
      </c>
      <c r="D862" s="30">
        <v>15.03</v>
      </c>
      <c r="E862" s="30">
        <v>15.25</v>
      </c>
      <c r="F862" s="30">
        <v>14.85</v>
      </c>
      <c r="G862" s="30">
        <v>14.93</v>
      </c>
      <c r="H862" s="27">
        <v>176100</v>
      </c>
      <c r="I862" s="29" t="str">
        <f t="shared" si="14"/>
        <v>Closed</v>
      </c>
    </row>
    <row r="863" spans="1:9">
      <c r="A863" s="27" t="s">
        <v>25</v>
      </c>
      <c r="B863" s="27" t="s">
        <v>14</v>
      </c>
      <c r="C863" s="28">
        <v>40099</v>
      </c>
      <c r="D863" s="30">
        <v>15.33</v>
      </c>
      <c r="E863" s="30">
        <v>15.42</v>
      </c>
      <c r="F863" s="30">
        <v>14.98</v>
      </c>
      <c r="G863" s="30">
        <v>15.1</v>
      </c>
      <c r="H863" s="27">
        <v>243900</v>
      </c>
      <c r="I863" s="29" t="str">
        <f t="shared" si="14"/>
        <v>Closed</v>
      </c>
    </row>
    <row r="864" spans="1:9">
      <c r="A864" s="27" t="s">
        <v>25</v>
      </c>
      <c r="B864" s="27" t="s">
        <v>14</v>
      </c>
      <c r="C864" s="28">
        <v>40098</v>
      </c>
      <c r="D864" s="30">
        <v>15.48</v>
      </c>
      <c r="E864" s="30">
        <v>15.8</v>
      </c>
      <c r="F864" s="30">
        <v>15.44</v>
      </c>
      <c r="G864" s="30">
        <v>15.47</v>
      </c>
      <c r="H864" s="27">
        <v>139100</v>
      </c>
      <c r="I864" s="29" t="str">
        <f t="shared" si="14"/>
        <v>Open</v>
      </c>
    </row>
    <row r="865" spans="1:9">
      <c r="A865" s="27" t="s">
        <v>25</v>
      </c>
      <c r="B865" s="27" t="s">
        <v>14</v>
      </c>
      <c r="C865" s="28">
        <v>40095</v>
      </c>
      <c r="D865" s="30">
        <v>15.69</v>
      </c>
      <c r="E865" s="30">
        <v>15.75</v>
      </c>
      <c r="F865" s="30">
        <v>15.4</v>
      </c>
      <c r="G865" s="30">
        <v>15.42</v>
      </c>
      <c r="H865" s="27">
        <v>153900</v>
      </c>
      <c r="I865" s="29" t="str">
        <f t="shared" si="14"/>
        <v>Closed</v>
      </c>
    </row>
    <row r="866" spans="1:9">
      <c r="A866" s="27" t="s">
        <v>25</v>
      </c>
      <c r="B866" s="27" t="s">
        <v>14</v>
      </c>
      <c r="C866" s="28">
        <v>40094</v>
      </c>
      <c r="D866" s="30">
        <v>15.7</v>
      </c>
      <c r="E866" s="30">
        <v>15.78</v>
      </c>
      <c r="F866" s="30">
        <v>15.38</v>
      </c>
      <c r="G866" s="30">
        <v>15.54</v>
      </c>
      <c r="H866" s="27">
        <v>188700</v>
      </c>
      <c r="I866" s="29" t="str">
        <f t="shared" si="14"/>
        <v>Closed</v>
      </c>
    </row>
    <row r="867" spans="1:9">
      <c r="A867" s="27" t="s">
        <v>25</v>
      </c>
      <c r="B867" s="27" t="s">
        <v>14</v>
      </c>
      <c r="C867" s="28">
        <v>40093</v>
      </c>
      <c r="D867" s="30">
        <v>15.3</v>
      </c>
      <c r="E867" s="30">
        <v>16.190000000000001</v>
      </c>
      <c r="F867" s="30">
        <v>15.3</v>
      </c>
      <c r="G867" s="30">
        <v>15.55</v>
      </c>
      <c r="H867" s="27">
        <v>379800</v>
      </c>
      <c r="I867" s="29" t="str">
        <f t="shared" si="14"/>
        <v>Open</v>
      </c>
    </row>
    <row r="868" spans="1:9">
      <c r="A868" s="27" t="s">
        <v>25</v>
      </c>
      <c r="B868" s="27" t="s">
        <v>14</v>
      </c>
      <c r="C868" s="28">
        <v>40092</v>
      </c>
      <c r="D868" s="30">
        <v>15.09</v>
      </c>
      <c r="E868" s="30">
        <v>15.28</v>
      </c>
      <c r="F868" s="30">
        <v>14.88</v>
      </c>
      <c r="G868" s="30">
        <v>15.21</v>
      </c>
      <c r="H868" s="27">
        <v>221400</v>
      </c>
      <c r="I868" s="29" t="str">
        <f t="shared" si="14"/>
        <v>Closed</v>
      </c>
    </row>
    <row r="869" spans="1:9">
      <c r="A869" s="27" t="s">
        <v>25</v>
      </c>
      <c r="B869" s="27" t="s">
        <v>14</v>
      </c>
      <c r="C869" s="28">
        <v>40091</v>
      </c>
      <c r="D869" s="30">
        <v>14.97</v>
      </c>
      <c r="E869" s="30">
        <v>15.09</v>
      </c>
      <c r="F869" s="30">
        <v>14.85</v>
      </c>
      <c r="G869" s="30">
        <v>15.04</v>
      </c>
      <c r="H869" s="27">
        <v>202400</v>
      </c>
      <c r="I869" s="29" t="str">
        <f t="shared" si="14"/>
        <v>Open</v>
      </c>
    </row>
    <row r="870" spans="1:9">
      <c r="A870" s="27" t="s">
        <v>25</v>
      </c>
      <c r="B870" s="27" t="s">
        <v>14</v>
      </c>
      <c r="C870" s="28">
        <v>40088</v>
      </c>
      <c r="D870" s="30">
        <v>15.05</v>
      </c>
      <c r="E870" s="30">
        <v>15.1</v>
      </c>
      <c r="F870" s="30">
        <v>14.98</v>
      </c>
      <c r="G870" s="30">
        <v>15.02</v>
      </c>
      <c r="H870" s="27">
        <v>167500</v>
      </c>
      <c r="I870" s="29" t="str">
        <f t="shared" si="14"/>
        <v>Open</v>
      </c>
    </row>
    <row r="871" spans="1:9">
      <c r="A871" s="27" t="s">
        <v>25</v>
      </c>
      <c r="B871" s="27" t="s">
        <v>14</v>
      </c>
      <c r="C871" s="28">
        <v>40087</v>
      </c>
      <c r="D871" s="30">
        <v>14.89</v>
      </c>
      <c r="E871" s="30">
        <v>15.12</v>
      </c>
      <c r="F871" s="30">
        <v>14.89</v>
      </c>
      <c r="G871" s="30">
        <v>15.05</v>
      </c>
      <c r="H871" s="27">
        <v>205400</v>
      </c>
      <c r="I871" s="29" t="str">
        <f t="shared" si="14"/>
        <v>Open</v>
      </c>
    </row>
    <row r="872" spans="1:9">
      <c r="A872" s="27" t="s">
        <v>25</v>
      </c>
      <c r="B872" s="27" t="s">
        <v>14</v>
      </c>
      <c r="C872" s="28">
        <v>40086</v>
      </c>
      <c r="D872" s="30">
        <v>15.03</v>
      </c>
      <c r="E872" s="30">
        <v>15.2</v>
      </c>
      <c r="F872" s="30">
        <v>14.9</v>
      </c>
      <c r="G872" s="30">
        <v>14.9</v>
      </c>
      <c r="H872" s="27">
        <v>161700</v>
      </c>
      <c r="I872" s="29" t="str">
        <f t="shared" si="14"/>
        <v>Open</v>
      </c>
    </row>
    <row r="873" spans="1:9">
      <c r="A873" s="27" t="s">
        <v>25</v>
      </c>
      <c r="B873" s="27" t="s">
        <v>14</v>
      </c>
      <c r="C873" s="28">
        <v>40085</v>
      </c>
      <c r="D873" s="30">
        <v>14.8</v>
      </c>
      <c r="E873" s="30">
        <v>15.07</v>
      </c>
      <c r="F873" s="30">
        <v>14.76</v>
      </c>
      <c r="G873" s="30">
        <v>14.96</v>
      </c>
      <c r="H873" s="27">
        <v>121700</v>
      </c>
      <c r="I873" s="29" t="str">
        <f t="shared" si="14"/>
        <v>Open</v>
      </c>
    </row>
    <row r="874" spans="1:9">
      <c r="A874" s="27" t="s">
        <v>25</v>
      </c>
      <c r="B874" s="27" t="s">
        <v>14</v>
      </c>
      <c r="C874" s="28">
        <v>40084</v>
      </c>
      <c r="D874" s="30">
        <v>14.9</v>
      </c>
      <c r="E874" s="30">
        <v>14.95</v>
      </c>
      <c r="F874" s="30">
        <v>14.55</v>
      </c>
      <c r="G874" s="30">
        <v>14.84</v>
      </c>
      <c r="H874" s="27">
        <v>197800</v>
      </c>
      <c r="I874" s="29" t="str">
        <f t="shared" si="14"/>
        <v>Closed</v>
      </c>
    </row>
    <row r="875" spans="1:9">
      <c r="A875" s="27" t="s">
        <v>25</v>
      </c>
      <c r="B875" s="27" t="s">
        <v>14</v>
      </c>
      <c r="C875" s="28">
        <v>40081</v>
      </c>
      <c r="D875" s="30">
        <v>15.32</v>
      </c>
      <c r="E875" s="30">
        <v>15.34</v>
      </c>
      <c r="F875" s="30">
        <v>14.8</v>
      </c>
      <c r="G875" s="30">
        <v>14.97</v>
      </c>
      <c r="H875" s="27">
        <v>152800</v>
      </c>
      <c r="I875" s="29" t="str">
        <f t="shared" si="14"/>
        <v>Closed</v>
      </c>
    </row>
    <row r="876" spans="1:9">
      <c r="A876" s="27" t="s">
        <v>25</v>
      </c>
      <c r="B876" s="27" t="s">
        <v>14</v>
      </c>
      <c r="C876" s="28">
        <v>40080</v>
      </c>
      <c r="D876" s="30">
        <v>14.8</v>
      </c>
      <c r="E876" s="30">
        <v>15.32</v>
      </c>
      <c r="F876" s="30">
        <v>14.71</v>
      </c>
      <c r="G876" s="30">
        <v>15.24</v>
      </c>
      <c r="H876" s="27">
        <v>615400</v>
      </c>
      <c r="I876" s="29" t="str">
        <f t="shared" si="14"/>
        <v>Open</v>
      </c>
    </row>
    <row r="877" spans="1:9">
      <c r="A877" s="27" t="s">
        <v>25</v>
      </c>
      <c r="B877" s="27" t="s">
        <v>14</v>
      </c>
      <c r="C877" s="28">
        <v>40079</v>
      </c>
      <c r="D877" s="30">
        <v>14.5</v>
      </c>
      <c r="E877" s="30">
        <v>14.77</v>
      </c>
      <c r="F877" s="30">
        <v>14.5</v>
      </c>
      <c r="G877" s="30">
        <v>14.7</v>
      </c>
      <c r="H877" s="27">
        <v>188200</v>
      </c>
      <c r="I877" s="29" t="str">
        <f t="shared" si="14"/>
        <v>Open</v>
      </c>
    </row>
    <row r="878" spans="1:9">
      <c r="A878" s="27" t="s">
        <v>25</v>
      </c>
      <c r="B878" s="27" t="s">
        <v>14</v>
      </c>
      <c r="C878" s="28">
        <v>40078</v>
      </c>
      <c r="D878" s="30">
        <v>14.25</v>
      </c>
      <c r="E878" s="30">
        <v>14.5</v>
      </c>
      <c r="F878" s="30">
        <v>14.22</v>
      </c>
      <c r="G878" s="30">
        <v>14.3</v>
      </c>
      <c r="H878" s="27">
        <v>261700</v>
      </c>
      <c r="I878" s="29" t="str">
        <f t="shared" si="14"/>
        <v>Open</v>
      </c>
    </row>
    <row r="879" spans="1:9">
      <c r="A879" s="27" t="s">
        <v>25</v>
      </c>
      <c r="B879" s="27" t="s">
        <v>14</v>
      </c>
      <c r="C879" s="28">
        <v>40077</v>
      </c>
      <c r="D879" s="30">
        <v>13.92</v>
      </c>
      <c r="E879" s="30">
        <v>14.39</v>
      </c>
      <c r="F879" s="30">
        <v>13.92</v>
      </c>
      <c r="G879" s="30">
        <v>14.1</v>
      </c>
      <c r="H879" s="27">
        <v>317800</v>
      </c>
      <c r="I879" s="29" t="str">
        <f t="shared" si="14"/>
        <v>Open</v>
      </c>
    </row>
    <row r="880" spans="1:9">
      <c r="A880" s="27" t="s">
        <v>25</v>
      </c>
      <c r="B880" s="27" t="s">
        <v>14</v>
      </c>
      <c r="C880" s="28">
        <v>40074</v>
      </c>
      <c r="D880" s="30">
        <v>13.9</v>
      </c>
      <c r="E880" s="30">
        <v>14.01</v>
      </c>
      <c r="F880" s="30">
        <v>13.7</v>
      </c>
      <c r="G880" s="30">
        <v>13.82</v>
      </c>
      <c r="H880" s="27">
        <v>301200</v>
      </c>
      <c r="I880" s="29" t="str">
        <f t="shared" si="14"/>
        <v>Closed</v>
      </c>
    </row>
    <row r="881" spans="1:9">
      <c r="A881" s="27" t="s">
        <v>25</v>
      </c>
      <c r="B881" s="27" t="s">
        <v>14</v>
      </c>
      <c r="C881" s="28">
        <v>40073</v>
      </c>
      <c r="D881" s="30">
        <v>13.53</v>
      </c>
      <c r="E881" s="30">
        <v>14.1</v>
      </c>
      <c r="F881" s="30">
        <v>13.37</v>
      </c>
      <c r="G881" s="30">
        <v>13.96</v>
      </c>
      <c r="H881" s="27">
        <v>295800</v>
      </c>
      <c r="I881" s="29" t="str">
        <f t="shared" si="14"/>
        <v>Closed</v>
      </c>
    </row>
    <row r="882" spans="1:9">
      <c r="A882" s="27" t="s">
        <v>25</v>
      </c>
      <c r="B882" s="27" t="s">
        <v>14</v>
      </c>
      <c r="C882" s="28">
        <v>40072</v>
      </c>
      <c r="D882" s="30">
        <v>13.65</v>
      </c>
      <c r="E882" s="30">
        <v>13.92</v>
      </c>
      <c r="F882" s="30">
        <v>13.48</v>
      </c>
      <c r="G882" s="30">
        <v>13.63</v>
      </c>
      <c r="H882" s="27">
        <v>314600</v>
      </c>
      <c r="I882" s="29" t="str">
        <f t="shared" si="14"/>
        <v>Closed</v>
      </c>
    </row>
    <row r="883" spans="1:9">
      <c r="A883" s="27" t="s">
        <v>25</v>
      </c>
      <c r="B883" s="27" t="s">
        <v>14</v>
      </c>
      <c r="C883" s="28">
        <v>40071</v>
      </c>
      <c r="D883" s="30">
        <v>13.88</v>
      </c>
      <c r="E883" s="30">
        <v>13.91</v>
      </c>
      <c r="F883" s="30">
        <v>13.5</v>
      </c>
      <c r="G883" s="30">
        <v>13.55</v>
      </c>
      <c r="H883" s="27">
        <v>361700</v>
      </c>
      <c r="I883" s="29" t="str">
        <f t="shared" si="14"/>
        <v>Closed</v>
      </c>
    </row>
    <row r="884" spans="1:9">
      <c r="A884" s="27" t="s">
        <v>25</v>
      </c>
      <c r="B884" s="27" t="s">
        <v>14</v>
      </c>
      <c r="C884" s="28">
        <v>40070</v>
      </c>
      <c r="D884" s="30">
        <v>13.49</v>
      </c>
      <c r="E884" s="30">
        <v>13.99</v>
      </c>
      <c r="F884" s="30">
        <v>13.31</v>
      </c>
      <c r="G884" s="30">
        <v>13.87</v>
      </c>
      <c r="H884" s="27">
        <v>361300</v>
      </c>
      <c r="I884" s="29" t="str">
        <f t="shared" si="14"/>
        <v>Closed</v>
      </c>
    </row>
    <row r="885" spans="1:9">
      <c r="A885" s="27" t="s">
        <v>25</v>
      </c>
      <c r="B885" s="27" t="s">
        <v>14</v>
      </c>
      <c r="C885" s="28">
        <v>40067</v>
      </c>
      <c r="D885" s="30">
        <v>14</v>
      </c>
      <c r="E885" s="30">
        <v>14.38</v>
      </c>
      <c r="F885" s="30">
        <v>13.31</v>
      </c>
      <c r="G885" s="30">
        <v>13.49</v>
      </c>
      <c r="H885" s="27">
        <v>470000</v>
      </c>
      <c r="I885" s="29" t="str">
        <f t="shared" si="14"/>
        <v>Closed</v>
      </c>
    </row>
    <row r="886" spans="1:9">
      <c r="A886" s="27" t="s">
        <v>25</v>
      </c>
      <c r="B886" s="27" t="s">
        <v>14</v>
      </c>
      <c r="C886" s="28">
        <v>40066</v>
      </c>
      <c r="D886" s="30">
        <v>13.06</v>
      </c>
      <c r="E886" s="30">
        <v>13.82</v>
      </c>
      <c r="F886" s="30">
        <v>13.02</v>
      </c>
      <c r="G886" s="30">
        <v>13.75</v>
      </c>
      <c r="H886" s="27">
        <v>474200</v>
      </c>
      <c r="I886" s="29" t="str">
        <f t="shared" si="14"/>
        <v>Open</v>
      </c>
    </row>
    <row r="887" spans="1:9">
      <c r="A887" s="27" t="s">
        <v>25</v>
      </c>
      <c r="B887" s="27" t="s">
        <v>14</v>
      </c>
      <c r="C887" s="28">
        <v>40065</v>
      </c>
      <c r="D887" s="30">
        <v>13.25</v>
      </c>
      <c r="E887" s="30">
        <v>13.27</v>
      </c>
      <c r="F887" s="30">
        <v>13.06</v>
      </c>
      <c r="G887" s="30">
        <v>13.16</v>
      </c>
      <c r="H887" s="27">
        <v>407400</v>
      </c>
      <c r="I887" s="29" t="str">
        <f t="shared" si="14"/>
        <v>Closed</v>
      </c>
    </row>
    <row r="888" spans="1:9">
      <c r="A888" s="27" t="s">
        <v>25</v>
      </c>
      <c r="B888" s="27" t="s">
        <v>14</v>
      </c>
      <c r="C888" s="28">
        <v>40064</v>
      </c>
      <c r="D888" s="30">
        <v>13.3</v>
      </c>
      <c r="E888" s="30">
        <v>13.31</v>
      </c>
      <c r="F888" s="30">
        <v>13.01</v>
      </c>
      <c r="G888" s="30">
        <v>13.15</v>
      </c>
      <c r="H888" s="27">
        <v>655600</v>
      </c>
      <c r="I888" s="29" t="str">
        <f t="shared" si="14"/>
        <v>Closed</v>
      </c>
    </row>
    <row r="889" spans="1:9">
      <c r="A889" s="27" t="s">
        <v>25</v>
      </c>
      <c r="B889" s="27" t="s">
        <v>14</v>
      </c>
      <c r="C889" s="28">
        <v>40060</v>
      </c>
      <c r="D889" s="30">
        <v>13.22</v>
      </c>
      <c r="E889" s="30">
        <v>13.36</v>
      </c>
      <c r="F889" s="30">
        <v>13</v>
      </c>
      <c r="G889" s="30">
        <v>13.32</v>
      </c>
      <c r="H889" s="27">
        <v>697200</v>
      </c>
      <c r="I889" s="29" t="str">
        <f t="shared" si="14"/>
        <v>Closed</v>
      </c>
    </row>
    <row r="890" spans="1:9">
      <c r="A890" s="27" t="s">
        <v>25</v>
      </c>
      <c r="B890" s="27" t="s">
        <v>14</v>
      </c>
      <c r="C890" s="28">
        <v>40059</v>
      </c>
      <c r="D890" s="30">
        <v>13.31</v>
      </c>
      <c r="E890" s="30">
        <v>13.37</v>
      </c>
      <c r="F890" s="30">
        <v>12.97</v>
      </c>
      <c r="G890" s="30">
        <v>13.19</v>
      </c>
      <c r="H890" s="27">
        <v>1233500</v>
      </c>
      <c r="I890" s="29" t="str">
        <f t="shared" si="14"/>
        <v>Closed</v>
      </c>
    </row>
    <row r="891" spans="1:9">
      <c r="A891" s="27" t="s">
        <v>25</v>
      </c>
      <c r="B891" s="27" t="s">
        <v>14</v>
      </c>
      <c r="C891" s="28">
        <v>40058</v>
      </c>
      <c r="D891" s="30">
        <v>15.91</v>
      </c>
      <c r="E891" s="30">
        <v>16</v>
      </c>
      <c r="F891" s="30">
        <v>13.14</v>
      </c>
      <c r="G891" s="30">
        <v>13.31</v>
      </c>
      <c r="H891" s="27">
        <v>2391400</v>
      </c>
      <c r="I891" s="29" t="str">
        <f t="shared" si="14"/>
        <v>Closed</v>
      </c>
    </row>
    <row r="892" spans="1:9">
      <c r="A892" s="27" t="s">
        <v>25</v>
      </c>
      <c r="B892" s="27" t="s">
        <v>14</v>
      </c>
      <c r="C892" s="28">
        <v>40057</v>
      </c>
      <c r="D892" s="30">
        <v>18</v>
      </c>
      <c r="E892" s="30">
        <v>18.13</v>
      </c>
      <c r="F892" s="30">
        <v>17.5</v>
      </c>
      <c r="G892" s="30">
        <v>17.899999999999999</v>
      </c>
      <c r="H892" s="27">
        <v>731400</v>
      </c>
      <c r="I892" s="29" t="str">
        <f t="shared" si="14"/>
        <v>Closed</v>
      </c>
    </row>
    <row r="893" spans="1:9">
      <c r="A893" s="27" t="s">
        <v>25</v>
      </c>
      <c r="B893" s="27" t="s">
        <v>14</v>
      </c>
      <c r="C893" s="28">
        <v>40056</v>
      </c>
      <c r="D893" s="30">
        <v>17.5</v>
      </c>
      <c r="E893" s="30">
        <v>18.329999999999998</v>
      </c>
      <c r="F893" s="30">
        <v>17.37</v>
      </c>
      <c r="G893" s="30">
        <v>18</v>
      </c>
      <c r="H893" s="27">
        <v>682900</v>
      </c>
      <c r="I893" s="29" t="str">
        <f t="shared" si="14"/>
        <v>Open</v>
      </c>
    </row>
    <row r="894" spans="1:9">
      <c r="A894" s="27" t="s">
        <v>25</v>
      </c>
      <c r="B894" s="27" t="s">
        <v>14</v>
      </c>
      <c r="C894" s="28">
        <v>40053</v>
      </c>
      <c r="D894" s="30">
        <v>17.12</v>
      </c>
      <c r="E894" s="30">
        <v>17.600000000000001</v>
      </c>
      <c r="F894" s="30">
        <v>17</v>
      </c>
      <c r="G894" s="30">
        <v>17.59</v>
      </c>
      <c r="H894" s="27">
        <v>316100</v>
      </c>
      <c r="I894" s="29" t="str">
        <f t="shared" si="14"/>
        <v>Open</v>
      </c>
    </row>
    <row r="895" spans="1:9">
      <c r="A895" s="27" t="s">
        <v>25</v>
      </c>
      <c r="B895" s="27" t="s">
        <v>14</v>
      </c>
      <c r="C895" s="28">
        <v>40052</v>
      </c>
      <c r="D895" s="30">
        <v>16.850000000000001</v>
      </c>
      <c r="E895" s="30">
        <v>17</v>
      </c>
      <c r="F895" s="30">
        <v>16.54</v>
      </c>
      <c r="G895" s="30">
        <v>16.93</v>
      </c>
      <c r="H895" s="27">
        <v>352000</v>
      </c>
      <c r="I895" s="29" t="str">
        <f t="shared" si="14"/>
        <v>Closed</v>
      </c>
    </row>
    <row r="896" spans="1:9">
      <c r="A896" s="27" t="s">
        <v>25</v>
      </c>
      <c r="B896" s="27" t="s">
        <v>14</v>
      </c>
      <c r="C896" s="28">
        <v>40051</v>
      </c>
      <c r="D896" s="30">
        <v>17.48</v>
      </c>
      <c r="E896" s="30">
        <v>17.48</v>
      </c>
      <c r="F896" s="30">
        <v>16.8</v>
      </c>
      <c r="G896" s="30">
        <v>16.850000000000001</v>
      </c>
      <c r="H896" s="27">
        <v>241400</v>
      </c>
      <c r="I896" s="29" t="str">
        <f t="shared" si="14"/>
        <v>Closed</v>
      </c>
    </row>
    <row r="897" spans="1:9">
      <c r="A897" s="27" t="s">
        <v>25</v>
      </c>
      <c r="B897" s="27" t="s">
        <v>14</v>
      </c>
      <c r="C897" s="28">
        <v>40050</v>
      </c>
      <c r="D897" s="30">
        <v>16.73</v>
      </c>
      <c r="E897" s="30">
        <v>17.46</v>
      </c>
      <c r="F897" s="30">
        <v>16.7</v>
      </c>
      <c r="G897" s="30">
        <v>17.420000000000002</v>
      </c>
      <c r="H897" s="27">
        <v>321500</v>
      </c>
      <c r="I897" s="29" t="str">
        <f t="shared" si="14"/>
        <v>Open</v>
      </c>
    </row>
    <row r="898" spans="1:9">
      <c r="A898" s="27" t="s">
        <v>25</v>
      </c>
      <c r="B898" s="27" t="s">
        <v>14</v>
      </c>
      <c r="C898" s="28">
        <v>40049</v>
      </c>
      <c r="D898" s="30">
        <v>16.71</v>
      </c>
      <c r="E898" s="30">
        <v>16.75</v>
      </c>
      <c r="F898" s="30">
        <v>16.399999999999999</v>
      </c>
      <c r="G898" s="30">
        <v>16.7</v>
      </c>
      <c r="H898" s="27">
        <v>146800</v>
      </c>
      <c r="I898" s="29" t="str">
        <f t="shared" si="14"/>
        <v>Closed</v>
      </c>
    </row>
    <row r="899" spans="1:9">
      <c r="A899" s="27" t="s">
        <v>25</v>
      </c>
      <c r="B899" s="27" t="s">
        <v>14</v>
      </c>
      <c r="C899" s="28">
        <v>40046</v>
      </c>
      <c r="D899" s="30">
        <v>16.39</v>
      </c>
      <c r="E899" s="30">
        <v>16.8</v>
      </c>
      <c r="F899" s="30">
        <v>16.39</v>
      </c>
      <c r="G899" s="30">
        <v>16.559999999999999</v>
      </c>
      <c r="H899" s="27">
        <v>253800</v>
      </c>
      <c r="I899" s="29" t="str">
        <f t="shared" si="14"/>
        <v>Open</v>
      </c>
    </row>
    <row r="900" spans="1:9">
      <c r="A900" s="27" t="s">
        <v>25</v>
      </c>
      <c r="B900" s="27" t="s">
        <v>14</v>
      </c>
      <c r="C900" s="28">
        <v>40045</v>
      </c>
      <c r="D900" s="30">
        <v>16.149999999999999</v>
      </c>
      <c r="E900" s="30">
        <v>16.54</v>
      </c>
      <c r="F900" s="30">
        <v>16.02</v>
      </c>
      <c r="G900" s="30">
        <v>16.47</v>
      </c>
      <c r="H900" s="27">
        <v>330100</v>
      </c>
      <c r="I900" s="29" t="str">
        <f t="shared" ref="I900:I963" si="15">IF(F900&lt;D900-0.15,"Closed","Open")</f>
        <v>Open</v>
      </c>
    </row>
    <row r="901" spans="1:9">
      <c r="A901" s="27" t="s">
        <v>25</v>
      </c>
      <c r="B901" s="27" t="s">
        <v>14</v>
      </c>
      <c r="C901" s="28">
        <v>40044</v>
      </c>
      <c r="D901" s="30">
        <v>16.25</v>
      </c>
      <c r="E901" s="30">
        <v>16.48</v>
      </c>
      <c r="F901" s="30">
        <v>16</v>
      </c>
      <c r="G901" s="30">
        <v>16.2</v>
      </c>
      <c r="H901" s="27">
        <v>288900</v>
      </c>
      <c r="I901" s="29" t="str">
        <f t="shared" si="15"/>
        <v>Closed</v>
      </c>
    </row>
    <row r="902" spans="1:9">
      <c r="A902" s="27" t="s">
        <v>25</v>
      </c>
      <c r="B902" s="27" t="s">
        <v>14</v>
      </c>
      <c r="C902" s="28">
        <v>40043</v>
      </c>
      <c r="D902" s="30">
        <v>17.05</v>
      </c>
      <c r="E902" s="30">
        <v>17.059999999999999</v>
      </c>
      <c r="F902" s="30">
        <v>16.440000000000001</v>
      </c>
      <c r="G902" s="30">
        <v>16.45</v>
      </c>
      <c r="H902" s="27">
        <v>197900</v>
      </c>
      <c r="I902" s="29" t="str">
        <f t="shared" si="15"/>
        <v>Closed</v>
      </c>
    </row>
    <row r="903" spans="1:9">
      <c r="A903" s="27" t="s">
        <v>25</v>
      </c>
      <c r="B903" s="27" t="s">
        <v>14</v>
      </c>
      <c r="C903" s="28">
        <v>40042</v>
      </c>
      <c r="D903" s="30">
        <v>16.88</v>
      </c>
      <c r="E903" s="30">
        <v>17.25</v>
      </c>
      <c r="F903" s="30">
        <v>16.510000000000002</v>
      </c>
      <c r="G903" s="30">
        <v>17.079999999999998</v>
      </c>
      <c r="H903" s="27">
        <v>338900</v>
      </c>
      <c r="I903" s="29" t="str">
        <f t="shared" si="15"/>
        <v>Closed</v>
      </c>
    </row>
    <row r="904" spans="1:9">
      <c r="A904" s="27" t="s">
        <v>25</v>
      </c>
      <c r="B904" s="27" t="s">
        <v>14</v>
      </c>
      <c r="C904" s="28">
        <v>40039</v>
      </c>
      <c r="D904" s="30">
        <v>16.100000000000001</v>
      </c>
      <c r="E904" s="30">
        <v>17.12</v>
      </c>
      <c r="F904" s="30">
        <v>16</v>
      </c>
      <c r="G904" s="30">
        <v>16.98</v>
      </c>
      <c r="H904" s="27">
        <v>380300</v>
      </c>
      <c r="I904" s="29" t="str">
        <f t="shared" si="15"/>
        <v>Open</v>
      </c>
    </row>
    <row r="905" spans="1:9">
      <c r="A905" s="27" t="s">
        <v>25</v>
      </c>
      <c r="B905" s="27" t="s">
        <v>14</v>
      </c>
      <c r="C905" s="28">
        <v>40038</v>
      </c>
      <c r="D905" s="30">
        <v>17.05</v>
      </c>
      <c r="E905" s="30">
        <v>17.239999999999998</v>
      </c>
      <c r="F905" s="30">
        <v>16.89</v>
      </c>
      <c r="G905" s="30">
        <v>16.98</v>
      </c>
      <c r="H905" s="27">
        <v>164600</v>
      </c>
      <c r="I905" s="29" t="str">
        <f t="shared" si="15"/>
        <v>Closed</v>
      </c>
    </row>
    <row r="906" spans="1:9">
      <c r="A906" s="27" t="s">
        <v>25</v>
      </c>
      <c r="B906" s="27" t="s">
        <v>14</v>
      </c>
      <c r="C906" s="28">
        <v>40037</v>
      </c>
      <c r="D906" s="30">
        <v>17.329999999999998</v>
      </c>
      <c r="E906" s="30">
        <v>17.39</v>
      </c>
      <c r="F906" s="30">
        <v>16.96</v>
      </c>
      <c r="G906" s="30">
        <v>17.149999999999999</v>
      </c>
      <c r="H906" s="27">
        <v>177900</v>
      </c>
      <c r="I906" s="29" t="str">
        <f t="shared" si="15"/>
        <v>Closed</v>
      </c>
    </row>
    <row r="907" spans="1:9">
      <c r="A907" s="27" t="s">
        <v>25</v>
      </c>
      <c r="B907" s="27" t="s">
        <v>14</v>
      </c>
      <c r="C907" s="28">
        <v>40036</v>
      </c>
      <c r="D907" s="30">
        <v>17.45</v>
      </c>
      <c r="E907" s="30">
        <v>17.45</v>
      </c>
      <c r="F907" s="30">
        <v>17.059999999999999</v>
      </c>
      <c r="G907" s="30">
        <v>17.3</v>
      </c>
      <c r="H907" s="27">
        <v>182200</v>
      </c>
      <c r="I907" s="29" t="str">
        <f t="shared" si="15"/>
        <v>Closed</v>
      </c>
    </row>
    <row r="908" spans="1:9">
      <c r="A908" s="27" t="s">
        <v>25</v>
      </c>
      <c r="B908" s="27" t="s">
        <v>14</v>
      </c>
      <c r="C908" s="28">
        <v>40035</v>
      </c>
      <c r="D908" s="30">
        <v>17.579999999999998</v>
      </c>
      <c r="E908" s="30">
        <v>17.71</v>
      </c>
      <c r="F908" s="30">
        <v>17.399999999999999</v>
      </c>
      <c r="G908" s="30">
        <v>17.55</v>
      </c>
      <c r="H908" s="27">
        <v>141100</v>
      </c>
      <c r="I908" s="29" t="str">
        <f t="shared" si="15"/>
        <v>Closed</v>
      </c>
    </row>
    <row r="909" spans="1:9">
      <c r="A909" s="27" t="s">
        <v>25</v>
      </c>
      <c r="B909" s="27" t="s">
        <v>14</v>
      </c>
      <c r="C909" s="28">
        <v>40032</v>
      </c>
      <c r="D909" s="30">
        <v>17.55</v>
      </c>
      <c r="E909" s="30">
        <v>17.71</v>
      </c>
      <c r="F909" s="30">
        <v>17.34</v>
      </c>
      <c r="G909" s="30">
        <v>17.54</v>
      </c>
      <c r="H909" s="27">
        <v>298400</v>
      </c>
      <c r="I909" s="29" t="str">
        <f t="shared" si="15"/>
        <v>Closed</v>
      </c>
    </row>
    <row r="910" spans="1:9">
      <c r="A910" s="27" t="s">
        <v>25</v>
      </c>
      <c r="B910" s="27" t="s">
        <v>14</v>
      </c>
      <c r="C910" s="28">
        <v>40031</v>
      </c>
      <c r="D910" s="30">
        <v>17.16</v>
      </c>
      <c r="E910" s="30">
        <v>17.63</v>
      </c>
      <c r="F910" s="30">
        <v>17.11</v>
      </c>
      <c r="G910" s="30">
        <v>17.48</v>
      </c>
      <c r="H910" s="27">
        <v>530400</v>
      </c>
      <c r="I910" s="29" t="str">
        <f t="shared" si="15"/>
        <v>Open</v>
      </c>
    </row>
    <row r="911" spans="1:9">
      <c r="A911" s="27" t="s">
        <v>25</v>
      </c>
      <c r="B911" s="27" t="s">
        <v>14</v>
      </c>
      <c r="C911" s="28">
        <v>40030</v>
      </c>
      <c r="D911" s="30">
        <v>17.04</v>
      </c>
      <c r="E911" s="30">
        <v>17.239999999999998</v>
      </c>
      <c r="F911" s="30">
        <v>16.75</v>
      </c>
      <c r="G911" s="30">
        <v>17.010000000000002</v>
      </c>
      <c r="H911" s="27">
        <v>201800</v>
      </c>
      <c r="I911" s="29" t="str">
        <f t="shared" si="15"/>
        <v>Closed</v>
      </c>
    </row>
    <row r="912" spans="1:9">
      <c r="A912" s="27" t="s">
        <v>25</v>
      </c>
      <c r="B912" s="27" t="s">
        <v>14</v>
      </c>
      <c r="C912" s="28">
        <v>40029</v>
      </c>
      <c r="D912" s="30">
        <v>17.02</v>
      </c>
      <c r="E912" s="30">
        <v>17.170000000000002</v>
      </c>
      <c r="F912" s="30">
        <v>17</v>
      </c>
      <c r="G912" s="30">
        <v>17</v>
      </c>
      <c r="H912" s="27">
        <v>197700</v>
      </c>
      <c r="I912" s="29" t="str">
        <f t="shared" si="15"/>
        <v>Open</v>
      </c>
    </row>
    <row r="913" spans="1:9">
      <c r="A913" s="27" t="s">
        <v>25</v>
      </c>
      <c r="B913" s="27" t="s">
        <v>14</v>
      </c>
      <c r="C913" s="28">
        <v>40028</v>
      </c>
      <c r="D913" s="30">
        <v>16.420000000000002</v>
      </c>
      <c r="E913" s="30">
        <v>17.05</v>
      </c>
      <c r="F913" s="30">
        <v>16.3</v>
      </c>
      <c r="G913" s="30">
        <v>17.010000000000002</v>
      </c>
      <c r="H913" s="27">
        <v>217000</v>
      </c>
      <c r="I913" s="29" t="str">
        <f t="shared" si="15"/>
        <v>Open</v>
      </c>
    </row>
    <row r="914" spans="1:9">
      <c r="A914" s="27" t="s">
        <v>25</v>
      </c>
      <c r="B914" s="27" t="s">
        <v>14</v>
      </c>
      <c r="C914" s="28">
        <v>40025</v>
      </c>
      <c r="D914" s="30">
        <v>16.25</v>
      </c>
      <c r="E914" s="30">
        <v>16.57</v>
      </c>
      <c r="F914" s="30">
        <v>16.23</v>
      </c>
      <c r="G914" s="30">
        <v>16.32</v>
      </c>
      <c r="H914" s="27">
        <v>110800</v>
      </c>
      <c r="I914" s="29" t="str">
        <f t="shared" si="15"/>
        <v>Open</v>
      </c>
    </row>
    <row r="915" spans="1:9">
      <c r="A915" s="27" t="s">
        <v>25</v>
      </c>
      <c r="B915" s="27" t="s">
        <v>14</v>
      </c>
      <c r="C915" s="28">
        <v>40024</v>
      </c>
      <c r="D915" s="30">
        <v>16.13</v>
      </c>
      <c r="E915" s="30">
        <v>16.350000000000001</v>
      </c>
      <c r="F915" s="30">
        <v>15.98</v>
      </c>
      <c r="G915" s="30">
        <v>16.309999999999999</v>
      </c>
      <c r="H915" s="27">
        <v>186800</v>
      </c>
      <c r="I915" s="29" t="str">
        <f t="shared" si="15"/>
        <v>Open</v>
      </c>
    </row>
    <row r="916" spans="1:9">
      <c r="A916" s="27" t="s">
        <v>25</v>
      </c>
      <c r="B916" s="27" t="s">
        <v>14</v>
      </c>
      <c r="C916" s="28">
        <v>40023</v>
      </c>
      <c r="D916" s="30">
        <v>15.8</v>
      </c>
      <c r="E916" s="30">
        <v>16.3</v>
      </c>
      <c r="F916" s="30">
        <v>15.6</v>
      </c>
      <c r="G916" s="30">
        <v>16.23</v>
      </c>
      <c r="H916" s="27">
        <v>332200</v>
      </c>
      <c r="I916" s="29" t="str">
        <f t="shared" si="15"/>
        <v>Closed</v>
      </c>
    </row>
    <row r="917" spans="1:9">
      <c r="A917" s="27" t="s">
        <v>25</v>
      </c>
      <c r="B917" s="27" t="s">
        <v>14</v>
      </c>
      <c r="C917" s="28">
        <v>40022</v>
      </c>
      <c r="D917" s="30">
        <v>15.19</v>
      </c>
      <c r="E917" s="30">
        <v>15.43</v>
      </c>
      <c r="F917" s="30">
        <v>15.07</v>
      </c>
      <c r="G917" s="30">
        <v>15.25</v>
      </c>
      <c r="H917" s="27">
        <v>117500</v>
      </c>
      <c r="I917" s="29" t="str">
        <f t="shared" si="15"/>
        <v>Open</v>
      </c>
    </row>
    <row r="918" spans="1:9">
      <c r="A918" s="27" t="s">
        <v>25</v>
      </c>
      <c r="B918" s="27" t="s">
        <v>14</v>
      </c>
      <c r="C918" s="28">
        <v>40021</v>
      </c>
      <c r="D918" s="30">
        <v>15.44</v>
      </c>
      <c r="E918" s="30">
        <v>15.45</v>
      </c>
      <c r="F918" s="30">
        <v>15.06</v>
      </c>
      <c r="G918" s="30">
        <v>15.24</v>
      </c>
      <c r="H918" s="27">
        <v>194900</v>
      </c>
      <c r="I918" s="29" t="str">
        <f t="shared" si="15"/>
        <v>Closed</v>
      </c>
    </row>
    <row r="919" spans="1:9">
      <c r="A919" s="27" t="s">
        <v>25</v>
      </c>
      <c r="B919" s="27" t="s">
        <v>14</v>
      </c>
      <c r="C919" s="28">
        <v>40018</v>
      </c>
      <c r="D919" s="30">
        <v>15.42</v>
      </c>
      <c r="E919" s="30">
        <v>15.69</v>
      </c>
      <c r="F919" s="30">
        <v>15.38</v>
      </c>
      <c r="G919" s="30">
        <v>15.45</v>
      </c>
      <c r="H919" s="27">
        <v>1055100</v>
      </c>
      <c r="I919" s="29" t="str">
        <f t="shared" si="15"/>
        <v>Open</v>
      </c>
    </row>
    <row r="920" spans="1:9">
      <c r="A920" s="27" t="s">
        <v>25</v>
      </c>
      <c r="B920" s="27" t="s">
        <v>14</v>
      </c>
      <c r="C920" s="28">
        <v>40017</v>
      </c>
      <c r="D920" s="30">
        <v>15.35</v>
      </c>
      <c r="E920" s="30">
        <v>15.57</v>
      </c>
      <c r="F920" s="30">
        <v>15.25</v>
      </c>
      <c r="G920" s="30">
        <v>15.42</v>
      </c>
      <c r="H920" s="27">
        <v>243400</v>
      </c>
      <c r="I920" s="29" t="str">
        <f t="shared" si="15"/>
        <v>Open</v>
      </c>
    </row>
    <row r="921" spans="1:9">
      <c r="A921" s="27" t="s">
        <v>25</v>
      </c>
      <c r="B921" s="27" t="s">
        <v>14</v>
      </c>
      <c r="C921" s="28">
        <v>40016</v>
      </c>
      <c r="D921" s="30">
        <v>15.13</v>
      </c>
      <c r="E921" s="30">
        <v>15.44</v>
      </c>
      <c r="F921" s="30">
        <v>14.88</v>
      </c>
      <c r="G921" s="30">
        <v>15.15</v>
      </c>
      <c r="H921" s="27">
        <v>169500</v>
      </c>
      <c r="I921" s="29" t="str">
        <f t="shared" si="15"/>
        <v>Closed</v>
      </c>
    </row>
    <row r="922" spans="1:9">
      <c r="A922" s="27" t="s">
        <v>25</v>
      </c>
      <c r="B922" s="27" t="s">
        <v>14</v>
      </c>
      <c r="C922" s="28">
        <v>40015</v>
      </c>
      <c r="D922" s="30">
        <v>14.88</v>
      </c>
      <c r="E922" s="30">
        <v>15.53</v>
      </c>
      <c r="F922" s="30">
        <v>14.88</v>
      </c>
      <c r="G922" s="30">
        <v>15.16</v>
      </c>
      <c r="H922" s="27">
        <v>240000</v>
      </c>
      <c r="I922" s="29" t="str">
        <f t="shared" si="15"/>
        <v>Open</v>
      </c>
    </row>
    <row r="923" spans="1:9">
      <c r="A923" s="27" t="s">
        <v>25</v>
      </c>
      <c r="B923" s="27" t="s">
        <v>14</v>
      </c>
      <c r="C923" s="28">
        <v>40014</v>
      </c>
      <c r="D923" s="30">
        <v>15.23</v>
      </c>
      <c r="E923" s="30">
        <v>15.25</v>
      </c>
      <c r="F923" s="30">
        <v>15</v>
      </c>
      <c r="G923" s="30">
        <v>15.02</v>
      </c>
      <c r="H923" s="27">
        <v>153800</v>
      </c>
      <c r="I923" s="29" t="str">
        <f t="shared" si="15"/>
        <v>Closed</v>
      </c>
    </row>
    <row r="924" spans="1:9">
      <c r="A924" s="27" t="s">
        <v>25</v>
      </c>
      <c r="B924" s="27" t="s">
        <v>14</v>
      </c>
      <c r="C924" s="28">
        <v>40011</v>
      </c>
      <c r="D924" s="30">
        <v>15.15</v>
      </c>
      <c r="E924" s="30">
        <v>15.35</v>
      </c>
      <c r="F924" s="30">
        <v>14.9</v>
      </c>
      <c r="G924" s="30">
        <v>15.3</v>
      </c>
      <c r="H924" s="27">
        <v>283200</v>
      </c>
      <c r="I924" s="29" t="str">
        <f t="shared" si="15"/>
        <v>Closed</v>
      </c>
    </row>
    <row r="925" spans="1:9">
      <c r="A925" s="27" t="s">
        <v>25</v>
      </c>
      <c r="B925" s="27" t="s">
        <v>14</v>
      </c>
      <c r="C925" s="28">
        <v>40010</v>
      </c>
      <c r="D925" s="30">
        <v>15</v>
      </c>
      <c r="E925" s="30">
        <v>15.21</v>
      </c>
      <c r="F925" s="30">
        <v>14.67</v>
      </c>
      <c r="G925" s="30">
        <v>15.09</v>
      </c>
      <c r="H925" s="27">
        <v>263000</v>
      </c>
      <c r="I925" s="29" t="str">
        <f t="shared" si="15"/>
        <v>Closed</v>
      </c>
    </row>
    <row r="926" spans="1:9">
      <c r="A926" s="27" t="s">
        <v>25</v>
      </c>
      <c r="B926" s="27" t="s">
        <v>14</v>
      </c>
      <c r="C926" s="28">
        <v>40009</v>
      </c>
      <c r="D926" s="30">
        <v>15.23</v>
      </c>
      <c r="E926" s="30">
        <v>15.72</v>
      </c>
      <c r="F926" s="30">
        <v>14.87</v>
      </c>
      <c r="G926" s="30">
        <v>15.01</v>
      </c>
      <c r="H926" s="27">
        <v>279700</v>
      </c>
      <c r="I926" s="29" t="str">
        <f t="shared" si="15"/>
        <v>Closed</v>
      </c>
    </row>
    <row r="927" spans="1:9">
      <c r="A927" s="27" t="s">
        <v>25</v>
      </c>
      <c r="B927" s="27" t="s">
        <v>14</v>
      </c>
      <c r="C927" s="28">
        <v>40008</v>
      </c>
      <c r="D927" s="30">
        <v>14.85</v>
      </c>
      <c r="E927" s="30">
        <v>15.19</v>
      </c>
      <c r="F927" s="30">
        <v>14.53</v>
      </c>
      <c r="G927" s="30">
        <v>15.1</v>
      </c>
      <c r="H927" s="27">
        <v>152700</v>
      </c>
      <c r="I927" s="29" t="str">
        <f t="shared" si="15"/>
        <v>Closed</v>
      </c>
    </row>
    <row r="928" spans="1:9">
      <c r="A928" s="27" t="s">
        <v>25</v>
      </c>
      <c r="B928" s="27" t="s">
        <v>14</v>
      </c>
      <c r="C928" s="28">
        <v>40007</v>
      </c>
      <c r="D928" s="30">
        <v>15.12</v>
      </c>
      <c r="E928" s="30">
        <v>15.18</v>
      </c>
      <c r="F928" s="30">
        <v>14.77</v>
      </c>
      <c r="G928" s="30">
        <v>14.84</v>
      </c>
      <c r="H928" s="27">
        <v>208000</v>
      </c>
      <c r="I928" s="29" t="str">
        <f t="shared" si="15"/>
        <v>Closed</v>
      </c>
    </row>
    <row r="929" spans="1:9">
      <c r="A929" s="27" t="s">
        <v>25</v>
      </c>
      <c r="B929" s="27" t="s">
        <v>14</v>
      </c>
      <c r="C929" s="28">
        <v>40004</v>
      </c>
      <c r="D929" s="30">
        <v>15.65</v>
      </c>
      <c r="E929" s="30">
        <v>15.7</v>
      </c>
      <c r="F929" s="30">
        <v>15.13</v>
      </c>
      <c r="G929" s="30">
        <v>15.25</v>
      </c>
      <c r="H929" s="27">
        <v>148000</v>
      </c>
      <c r="I929" s="29" t="str">
        <f t="shared" si="15"/>
        <v>Closed</v>
      </c>
    </row>
    <row r="930" spans="1:9">
      <c r="A930" s="27" t="s">
        <v>25</v>
      </c>
      <c r="B930" s="27" t="s">
        <v>14</v>
      </c>
      <c r="C930" s="28">
        <v>40003</v>
      </c>
      <c r="D930" s="30">
        <v>15.24</v>
      </c>
      <c r="E930" s="30">
        <v>15.54</v>
      </c>
      <c r="F930" s="30">
        <v>15.04</v>
      </c>
      <c r="G930" s="30">
        <v>15.5</v>
      </c>
      <c r="H930" s="27">
        <v>125100</v>
      </c>
      <c r="I930" s="29" t="str">
        <f t="shared" si="15"/>
        <v>Closed</v>
      </c>
    </row>
    <row r="931" spans="1:9">
      <c r="A931" s="27" t="s">
        <v>25</v>
      </c>
      <c r="B931" s="27" t="s">
        <v>14</v>
      </c>
      <c r="C931" s="28">
        <v>40002</v>
      </c>
      <c r="D931" s="30">
        <v>14.72</v>
      </c>
      <c r="E931" s="30">
        <v>15.23</v>
      </c>
      <c r="F931" s="30">
        <v>14.72</v>
      </c>
      <c r="G931" s="30">
        <v>15.15</v>
      </c>
      <c r="H931" s="27">
        <v>254500</v>
      </c>
      <c r="I931" s="29" t="str">
        <f t="shared" si="15"/>
        <v>Open</v>
      </c>
    </row>
    <row r="932" spans="1:9">
      <c r="A932" s="27" t="s">
        <v>25</v>
      </c>
      <c r="B932" s="27" t="s">
        <v>14</v>
      </c>
      <c r="C932" s="28">
        <v>40001</v>
      </c>
      <c r="D932" s="30">
        <v>15.43</v>
      </c>
      <c r="E932" s="30">
        <v>15.43</v>
      </c>
      <c r="F932" s="30">
        <v>14.61</v>
      </c>
      <c r="G932" s="30">
        <v>14.63</v>
      </c>
      <c r="H932" s="27">
        <v>640600</v>
      </c>
      <c r="I932" s="29" t="str">
        <f t="shared" si="15"/>
        <v>Closed</v>
      </c>
    </row>
    <row r="933" spans="1:9">
      <c r="A933" s="27" t="s">
        <v>25</v>
      </c>
      <c r="B933" s="27" t="s">
        <v>14</v>
      </c>
      <c r="C933" s="28">
        <v>40000</v>
      </c>
      <c r="D933" s="30">
        <v>15.36</v>
      </c>
      <c r="E933" s="30">
        <v>15.99</v>
      </c>
      <c r="F933" s="30">
        <v>15.21</v>
      </c>
      <c r="G933" s="30">
        <v>15.45</v>
      </c>
      <c r="H933" s="27">
        <v>297800</v>
      </c>
      <c r="I933" s="29" t="str">
        <f t="shared" si="15"/>
        <v>Open</v>
      </c>
    </row>
    <row r="934" spans="1:9">
      <c r="A934" s="27" t="s">
        <v>25</v>
      </c>
      <c r="B934" s="27" t="s">
        <v>14</v>
      </c>
      <c r="C934" s="28">
        <v>39996</v>
      </c>
      <c r="D934" s="30">
        <v>15.2</v>
      </c>
      <c r="E934" s="30">
        <v>15.38</v>
      </c>
      <c r="F934" s="30">
        <v>15.08</v>
      </c>
      <c r="G934" s="30">
        <v>15.38</v>
      </c>
      <c r="H934" s="27">
        <v>167200</v>
      </c>
      <c r="I934" s="29" t="str">
        <f t="shared" si="15"/>
        <v>Open</v>
      </c>
    </row>
    <row r="935" spans="1:9">
      <c r="A935" s="27" t="s">
        <v>25</v>
      </c>
      <c r="B935" s="27" t="s">
        <v>14</v>
      </c>
      <c r="C935" s="28">
        <v>39995</v>
      </c>
      <c r="D935" s="30">
        <v>14.89</v>
      </c>
      <c r="E935" s="30">
        <v>15.13</v>
      </c>
      <c r="F935" s="30">
        <v>14.5</v>
      </c>
      <c r="G935" s="30">
        <v>14.95</v>
      </c>
      <c r="H935" s="27">
        <v>151500</v>
      </c>
      <c r="I935" s="29" t="str">
        <f t="shared" si="15"/>
        <v>Closed</v>
      </c>
    </row>
    <row r="936" spans="1:9">
      <c r="A936" s="27" t="s">
        <v>25</v>
      </c>
      <c r="B936" s="27" t="s">
        <v>14</v>
      </c>
      <c r="C936" s="28">
        <v>39994</v>
      </c>
      <c r="D936" s="30">
        <v>15.35</v>
      </c>
      <c r="E936" s="30">
        <v>15.39</v>
      </c>
      <c r="F936" s="30">
        <v>15</v>
      </c>
      <c r="G936" s="30">
        <v>15</v>
      </c>
      <c r="H936" s="27">
        <v>122600</v>
      </c>
      <c r="I936" s="29" t="str">
        <f t="shared" si="15"/>
        <v>Closed</v>
      </c>
    </row>
    <row r="937" spans="1:9">
      <c r="A937" s="27" t="s">
        <v>25</v>
      </c>
      <c r="B937" s="27" t="s">
        <v>14</v>
      </c>
      <c r="C937" s="28">
        <v>39993</v>
      </c>
      <c r="D937" s="30">
        <v>15.01</v>
      </c>
      <c r="E937" s="30">
        <v>15.38</v>
      </c>
      <c r="F937" s="30">
        <v>14.75</v>
      </c>
      <c r="G937" s="30">
        <v>15.16</v>
      </c>
      <c r="H937" s="27">
        <v>226300</v>
      </c>
      <c r="I937" s="29" t="str">
        <f t="shared" si="15"/>
        <v>Closed</v>
      </c>
    </row>
    <row r="938" spans="1:9">
      <c r="A938" s="27" t="s">
        <v>25</v>
      </c>
      <c r="B938" s="27" t="s">
        <v>14</v>
      </c>
      <c r="C938" s="28">
        <v>39990</v>
      </c>
      <c r="D938" s="30">
        <v>14.76</v>
      </c>
      <c r="E938" s="30">
        <v>15.25</v>
      </c>
      <c r="F938" s="30">
        <v>14.73</v>
      </c>
      <c r="G938" s="30">
        <v>15.01</v>
      </c>
      <c r="H938" s="27">
        <v>140500</v>
      </c>
      <c r="I938" s="29" t="str">
        <f t="shared" si="15"/>
        <v>Open</v>
      </c>
    </row>
    <row r="939" spans="1:9">
      <c r="A939" s="27" t="s">
        <v>25</v>
      </c>
      <c r="B939" s="27" t="s">
        <v>14</v>
      </c>
      <c r="C939" s="28">
        <v>39989</v>
      </c>
      <c r="D939" s="30">
        <v>14.95</v>
      </c>
      <c r="E939" s="30">
        <v>15.11</v>
      </c>
      <c r="F939" s="30">
        <v>14.73</v>
      </c>
      <c r="G939" s="30">
        <v>14.76</v>
      </c>
      <c r="H939" s="27">
        <v>101300</v>
      </c>
      <c r="I939" s="29" t="str">
        <f t="shared" si="15"/>
        <v>Closed</v>
      </c>
    </row>
    <row r="940" spans="1:9">
      <c r="A940" s="27" t="s">
        <v>25</v>
      </c>
      <c r="B940" s="27" t="s">
        <v>14</v>
      </c>
      <c r="C940" s="28">
        <v>39988</v>
      </c>
      <c r="D940" s="30">
        <v>15</v>
      </c>
      <c r="E940" s="30">
        <v>15.03</v>
      </c>
      <c r="F940" s="30">
        <v>14.79</v>
      </c>
      <c r="G940" s="30">
        <v>14.96</v>
      </c>
      <c r="H940" s="27">
        <v>108400</v>
      </c>
      <c r="I940" s="29" t="str">
        <f t="shared" si="15"/>
        <v>Closed</v>
      </c>
    </row>
    <row r="941" spans="1:9">
      <c r="A941" s="27" t="s">
        <v>25</v>
      </c>
      <c r="B941" s="27" t="s">
        <v>14</v>
      </c>
      <c r="C941" s="28">
        <v>39987</v>
      </c>
      <c r="D941" s="30">
        <v>15.08</v>
      </c>
      <c r="E941" s="30">
        <v>15.49</v>
      </c>
      <c r="F941" s="30">
        <v>14.93</v>
      </c>
      <c r="G941" s="30">
        <v>15.2</v>
      </c>
      <c r="H941" s="27">
        <v>96800</v>
      </c>
      <c r="I941" s="29" t="str">
        <f t="shared" si="15"/>
        <v>Open</v>
      </c>
    </row>
    <row r="942" spans="1:9">
      <c r="A942" s="27" t="s">
        <v>25</v>
      </c>
      <c r="B942" s="27" t="s">
        <v>14</v>
      </c>
      <c r="C942" s="28">
        <v>39986</v>
      </c>
      <c r="D942" s="30">
        <v>14.8</v>
      </c>
      <c r="E942" s="30">
        <v>15.08</v>
      </c>
      <c r="F942" s="30">
        <v>14.52</v>
      </c>
      <c r="G942" s="30">
        <v>15</v>
      </c>
      <c r="H942" s="27">
        <v>186700</v>
      </c>
      <c r="I942" s="29" t="str">
        <f t="shared" si="15"/>
        <v>Closed</v>
      </c>
    </row>
    <row r="943" spans="1:9">
      <c r="A943" s="27" t="s">
        <v>25</v>
      </c>
      <c r="B943" s="27" t="s">
        <v>14</v>
      </c>
      <c r="C943" s="28">
        <v>39983</v>
      </c>
      <c r="D943" s="30">
        <v>14.92</v>
      </c>
      <c r="E943" s="30">
        <v>15.07</v>
      </c>
      <c r="F943" s="30">
        <v>14.61</v>
      </c>
      <c r="G943" s="30">
        <v>14.96</v>
      </c>
      <c r="H943" s="27">
        <v>201200</v>
      </c>
      <c r="I943" s="29" t="str">
        <f t="shared" si="15"/>
        <v>Closed</v>
      </c>
    </row>
    <row r="944" spans="1:9">
      <c r="A944" s="27" t="s">
        <v>25</v>
      </c>
      <c r="B944" s="27" t="s">
        <v>14</v>
      </c>
      <c r="C944" s="28">
        <v>39982</v>
      </c>
      <c r="D944" s="30">
        <v>14.98</v>
      </c>
      <c r="E944" s="30">
        <v>15.25</v>
      </c>
      <c r="F944" s="30">
        <v>14.9</v>
      </c>
      <c r="G944" s="30">
        <v>14.98</v>
      </c>
      <c r="H944" s="27">
        <v>227200</v>
      </c>
      <c r="I944" s="29" t="str">
        <f t="shared" si="15"/>
        <v>Open</v>
      </c>
    </row>
    <row r="945" spans="1:9">
      <c r="A945" s="27" t="s">
        <v>25</v>
      </c>
      <c r="B945" s="27" t="s">
        <v>14</v>
      </c>
      <c r="C945" s="28">
        <v>39981</v>
      </c>
      <c r="D945" s="30">
        <v>15.21</v>
      </c>
      <c r="E945" s="30">
        <v>15.34</v>
      </c>
      <c r="F945" s="30">
        <v>15.06</v>
      </c>
      <c r="G945" s="30">
        <v>15.08</v>
      </c>
      <c r="H945" s="27">
        <v>95100</v>
      </c>
      <c r="I945" s="29" t="str">
        <f t="shared" si="15"/>
        <v>Open</v>
      </c>
    </row>
    <row r="946" spans="1:9">
      <c r="A946" s="27" t="s">
        <v>25</v>
      </c>
      <c r="B946" s="27" t="s">
        <v>14</v>
      </c>
      <c r="C946" s="28">
        <v>39980</v>
      </c>
      <c r="D946" s="30">
        <v>15.35</v>
      </c>
      <c r="E946" s="30">
        <v>15.39</v>
      </c>
      <c r="F946" s="30">
        <v>15.01</v>
      </c>
      <c r="G946" s="30">
        <v>15.31</v>
      </c>
      <c r="H946" s="27">
        <v>72600</v>
      </c>
      <c r="I946" s="29" t="str">
        <f t="shared" si="15"/>
        <v>Closed</v>
      </c>
    </row>
    <row r="947" spans="1:9">
      <c r="A947" s="27" t="s">
        <v>25</v>
      </c>
      <c r="B947" s="27" t="s">
        <v>14</v>
      </c>
      <c r="C947" s="28">
        <v>39979</v>
      </c>
      <c r="D947" s="30">
        <v>15.43</v>
      </c>
      <c r="E947" s="30">
        <v>15.55</v>
      </c>
      <c r="F947" s="30">
        <v>15.16</v>
      </c>
      <c r="G947" s="30">
        <v>15.36</v>
      </c>
      <c r="H947" s="27">
        <v>431400</v>
      </c>
      <c r="I947" s="29" t="str">
        <f t="shared" si="15"/>
        <v>Closed</v>
      </c>
    </row>
    <row r="948" spans="1:9">
      <c r="A948" s="27" t="s">
        <v>25</v>
      </c>
      <c r="B948" s="27" t="s">
        <v>14</v>
      </c>
      <c r="C948" s="28">
        <v>39976</v>
      </c>
      <c r="D948" s="30">
        <v>15.41</v>
      </c>
      <c r="E948" s="30">
        <v>15.59</v>
      </c>
      <c r="F948" s="30">
        <v>15.33</v>
      </c>
      <c r="G948" s="30">
        <v>15.4</v>
      </c>
      <c r="H948" s="27">
        <v>356500</v>
      </c>
      <c r="I948" s="29" t="str">
        <f t="shared" si="15"/>
        <v>Open</v>
      </c>
    </row>
    <row r="949" spans="1:9">
      <c r="A949" s="27" t="s">
        <v>25</v>
      </c>
      <c r="B949" s="27" t="s">
        <v>14</v>
      </c>
      <c r="C949" s="28">
        <v>39975</v>
      </c>
      <c r="D949" s="30">
        <v>15.28</v>
      </c>
      <c r="E949" s="30">
        <v>15.4</v>
      </c>
      <c r="F949" s="30">
        <v>15.18</v>
      </c>
      <c r="G949" s="30">
        <v>15.35</v>
      </c>
      <c r="H949" s="27">
        <v>111800</v>
      </c>
      <c r="I949" s="29" t="str">
        <f t="shared" si="15"/>
        <v>Open</v>
      </c>
    </row>
    <row r="950" spans="1:9">
      <c r="A950" s="27" t="s">
        <v>25</v>
      </c>
      <c r="B950" s="27" t="s">
        <v>14</v>
      </c>
      <c r="C950" s="28">
        <v>39974</v>
      </c>
      <c r="D950" s="30">
        <v>15.26</v>
      </c>
      <c r="E950" s="30">
        <v>15.35</v>
      </c>
      <c r="F950" s="30">
        <v>15.06</v>
      </c>
      <c r="G950" s="30">
        <v>15.27</v>
      </c>
      <c r="H950" s="27">
        <v>150900</v>
      </c>
      <c r="I950" s="29" t="str">
        <f t="shared" si="15"/>
        <v>Closed</v>
      </c>
    </row>
    <row r="951" spans="1:9">
      <c r="A951" s="27" t="s">
        <v>25</v>
      </c>
      <c r="B951" s="27" t="s">
        <v>14</v>
      </c>
      <c r="C951" s="28">
        <v>39973</v>
      </c>
      <c r="D951" s="30">
        <v>14.95</v>
      </c>
      <c r="E951" s="30">
        <v>15.26</v>
      </c>
      <c r="F951" s="30">
        <v>14.89</v>
      </c>
      <c r="G951" s="30">
        <v>15.23</v>
      </c>
      <c r="H951" s="27">
        <v>194900</v>
      </c>
      <c r="I951" s="29" t="str">
        <f t="shared" si="15"/>
        <v>Open</v>
      </c>
    </row>
    <row r="952" spans="1:9">
      <c r="A952" s="27" t="s">
        <v>25</v>
      </c>
      <c r="B952" s="27" t="s">
        <v>14</v>
      </c>
      <c r="C952" s="28">
        <v>39972</v>
      </c>
      <c r="D952" s="30">
        <v>14.8</v>
      </c>
      <c r="E952" s="30">
        <v>15</v>
      </c>
      <c r="F952" s="30">
        <v>14.68</v>
      </c>
      <c r="G952" s="30">
        <v>14.95</v>
      </c>
      <c r="H952" s="27">
        <v>174900</v>
      </c>
      <c r="I952" s="29" t="str">
        <f t="shared" si="15"/>
        <v>Open</v>
      </c>
    </row>
    <row r="953" spans="1:9">
      <c r="A953" s="27" t="s">
        <v>25</v>
      </c>
      <c r="B953" s="27" t="s">
        <v>14</v>
      </c>
      <c r="C953" s="28">
        <v>39969</v>
      </c>
      <c r="D953" s="30">
        <v>14.55</v>
      </c>
      <c r="E953" s="30">
        <v>14.99</v>
      </c>
      <c r="F953" s="30">
        <v>14.51</v>
      </c>
      <c r="G953" s="30">
        <v>14.79</v>
      </c>
      <c r="H953" s="27">
        <v>133400</v>
      </c>
      <c r="I953" s="29" t="str">
        <f t="shared" si="15"/>
        <v>Open</v>
      </c>
    </row>
    <row r="954" spans="1:9">
      <c r="A954" s="27" t="s">
        <v>25</v>
      </c>
      <c r="B954" s="27" t="s">
        <v>14</v>
      </c>
      <c r="C954" s="28">
        <v>39968</v>
      </c>
      <c r="D954" s="30">
        <v>15</v>
      </c>
      <c r="E954" s="30">
        <v>15.24</v>
      </c>
      <c r="F954" s="30">
        <v>14.4</v>
      </c>
      <c r="G954" s="30">
        <v>14.8</v>
      </c>
      <c r="H954" s="27">
        <v>261100</v>
      </c>
      <c r="I954" s="29" t="str">
        <f t="shared" si="15"/>
        <v>Closed</v>
      </c>
    </row>
    <row r="955" spans="1:9">
      <c r="A955" s="27" t="s">
        <v>25</v>
      </c>
      <c r="B955" s="27" t="s">
        <v>14</v>
      </c>
      <c r="C955" s="28">
        <v>39967</v>
      </c>
      <c r="D955" s="30">
        <v>14.71</v>
      </c>
      <c r="E955" s="30">
        <v>15</v>
      </c>
      <c r="F955" s="30">
        <v>14.68</v>
      </c>
      <c r="G955" s="30">
        <v>15</v>
      </c>
      <c r="H955" s="27">
        <v>161300</v>
      </c>
      <c r="I955" s="29" t="str">
        <f t="shared" si="15"/>
        <v>Open</v>
      </c>
    </row>
    <row r="956" spans="1:9">
      <c r="A956" s="27" t="s">
        <v>25</v>
      </c>
      <c r="B956" s="27" t="s">
        <v>14</v>
      </c>
      <c r="C956" s="28">
        <v>39966</v>
      </c>
      <c r="D956" s="30">
        <v>14.69</v>
      </c>
      <c r="E956" s="30">
        <v>14.77</v>
      </c>
      <c r="F956" s="30">
        <v>14.6</v>
      </c>
      <c r="G956" s="30">
        <v>14.72</v>
      </c>
      <c r="H956" s="27">
        <v>160000</v>
      </c>
      <c r="I956" s="29" t="str">
        <f t="shared" si="15"/>
        <v>Open</v>
      </c>
    </row>
    <row r="957" spans="1:9">
      <c r="A957" s="27" t="s">
        <v>25</v>
      </c>
      <c r="B957" s="27" t="s">
        <v>14</v>
      </c>
      <c r="C957" s="28">
        <v>39965</v>
      </c>
      <c r="D957" s="30">
        <v>14.67</v>
      </c>
      <c r="E957" s="30">
        <v>14.83</v>
      </c>
      <c r="F957" s="30">
        <v>14.62</v>
      </c>
      <c r="G957" s="30">
        <v>14.73</v>
      </c>
      <c r="H957" s="27">
        <v>179500</v>
      </c>
      <c r="I957" s="29" t="str">
        <f t="shared" si="15"/>
        <v>Open</v>
      </c>
    </row>
    <row r="958" spans="1:9">
      <c r="A958" s="27" t="s">
        <v>25</v>
      </c>
      <c r="B958" s="27" t="s">
        <v>14</v>
      </c>
      <c r="C958" s="28">
        <v>39962</v>
      </c>
      <c r="D958" s="30">
        <v>14.75</v>
      </c>
      <c r="E958" s="30">
        <v>14.75</v>
      </c>
      <c r="F958" s="30">
        <v>14.45</v>
      </c>
      <c r="G958" s="30">
        <v>14.65</v>
      </c>
      <c r="H958" s="27">
        <v>117500</v>
      </c>
      <c r="I958" s="29" t="str">
        <f t="shared" si="15"/>
        <v>Closed</v>
      </c>
    </row>
    <row r="959" spans="1:9">
      <c r="A959" s="27" t="s">
        <v>25</v>
      </c>
      <c r="B959" s="27" t="s">
        <v>14</v>
      </c>
      <c r="C959" s="28">
        <v>39961</v>
      </c>
      <c r="D959" s="30">
        <v>14.75</v>
      </c>
      <c r="E959" s="30">
        <v>14.83</v>
      </c>
      <c r="F959" s="30">
        <v>14.56</v>
      </c>
      <c r="G959" s="30">
        <v>14.69</v>
      </c>
      <c r="H959" s="27">
        <v>77400</v>
      </c>
      <c r="I959" s="29" t="str">
        <f t="shared" si="15"/>
        <v>Closed</v>
      </c>
    </row>
    <row r="960" spans="1:9">
      <c r="A960" s="27" t="s">
        <v>25</v>
      </c>
      <c r="B960" s="27" t="s">
        <v>14</v>
      </c>
      <c r="C960" s="28">
        <v>39960</v>
      </c>
      <c r="D960" s="30">
        <v>14.85</v>
      </c>
      <c r="E960" s="30">
        <v>14.89</v>
      </c>
      <c r="F960" s="30">
        <v>14.67</v>
      </c>
      <c r="G960" s="30">
        <v>14.73</v>
      </c>
      <c r="H960" s="27">
        <v>202900</v>
      </c>
      <c r="I960" s="29" t="str">
        <f t="shared" si="15"/>
        <v>Closed</v>
      </c>
    </row>
    <row r="961" spans="1:9">
      <c r="A961" s="27" t="s">
        <v>25</v>
      </c>
      <c r="B961" s="27" t="s">
        <v>14</v>
      </c>
      <c r="C961" s="28">
        <v>39959</v>
      </c>
      <c r="D961" s="30">
        <v>14.48</v>
      </c>
      <c r="E961" s="30">
        <v>14.95</v>
      </c>
      <c r="F961" s="30">
        <v>14.39</v>
      </c>
      <c r="G961" s="30">
        <v>14.84</v>
      </c>
      <c r="H961" s="27">
        <v>208900</v>
      </c>
      <c r="I961" s="29" t="str">
        <f t="shared" si="15"/>
        <v>Open</v>
      </c>
    </row>
    <row r="962" spans="1:9">
      <c r="A962" s="27" t="s">
        <v>25</v>
      </c>
      <c r="B962" s="27" t="s">
        <v>14</v>
      </c>
      <c r="C962" s="28">
        <v>39955</v>
      </c>
      <c r="D962" s="30">
        <v>14.51</v>
      </c>
      <c r="E962" s="30">
        <v>14.57</v>
      </c>
      <c r="F962" s="30">
        <v>14.12</v>
      </c>
      <c r="G962" s="30">
        <v>14.39</v>
      </c>
      <c r="H962" s="27">
        <v>92400</v>
      </c>
      <c r="I962" s="29" t="str">
        <f t="shared" si="15"/>
        <v>Closed</v>
      </c>
    </row>
    <row r="963" spans="1:9">
      <c r="A963" s="27" t="s">
        <v>25</v>
      </c>
      <c r="B963" s="27" t="s">
        <v>14</v>
      </c>
      <c r="C963" s="28">
        <v>39954</v>
      </c>
      <c r="D963" s="30">
        <v>14.4</v>
      </c>
      <c r="E963" s="30">
        <v>14.69</v>
      </c>
      <c r="F963" s="30">
        <v>14.4</v>
      </c>
      <c r="G963" s="30">
        <v>14.55</v>
      </c>
      <c r="H963" s="27">
        <v>128700</v>
      </c>
      <c r="I963" s="29" t="str">
        <f t="shared" si="15"/>
        <v>Open</v>
      </c>
    </row>
    <row r="964" spans="1:9">
      <c r="A964" s="27" t="s">
        <v>25</v>
      </c>
      <c r="B964" s="27" t="s">
        <v>14</v>
      </c>
      <c r="C964" s="28">
        <v>39953</v>
      </c>
      <c r="D964" s="30">
        <v>14.15</v>
      </c>
      <c r="E964" s="30">
        <v>14.44</v>
      </c>
      <c r="F964" s="30">
        <v>14.15</v>
      </c>
      <c r="G964" s="30">
        <v>14.38</v>
      </c>
      <c r="H964" s="27">
        <v>74400</v>
      </c>
      <c r="I964" s="29" t="str">
        <f t="shared" ref="I964:I1027" si="16">IF(F964&lt;D964-0.15,"Closed","Open")</f>
        <v>Open</v>
      </c>
    </row>
    <row r="965" spans="1:9">
      <c r="A965" s="27" t="s">
        <v>25</v>
      </c>
      <c r="B965" s="27" t="s">
        <v>14</v>
      </c>
      <c r="C965" s="28">
        <v>39952</v>
      </c>
      <c r="D965" s="30">
        <v>14.39</v>
      </c>
      <c r="E965" s="30">
        <v>14.41</v>
      </c>
      <c r="F965" s="30">
        <v>14.05</v>
      </c>
      <c r="G965" s="30">
        <v>14.21</v>
      </c>
      <c r="H965" s="27">
        <v>118200</v>
      </c>
      <c r="I965" s="29" t="str">
        <f t="shared" si="16"/>
        <v>Closed</v>
      </c>
    </row>
    <row r="966" spans="1:9">
      <c r="A966" s="27" t="s">
        <v>25</v>
      </c>
      <c r="B966" s="27" t="s">
        <v>14</v>
      </c>
      <c r="C966" s="28">
        <v>39951</v>
      </c>
      <c r="D966" s="30">
        <v>14.54</v>
      </c>
      <c r="E966" s="30">
        <v>14.66</v>
      </c>
      <c r="F966" s="30">
        <v>14.3</v>
      </c>
      <c r="G966" s="30">
        <v>14.47</v>
      </c>
      <c r="H966" s="27">
        <v>88800</v>
      </c>
      <c r="I966" s="29" t="str">
        <f t="shared" si="16"/>
        <v>Closed</v>
      </c>
    </row>
    <row r="967" spans="1:9">
      <c r="A967" s="27" t="s">
        <v>25</v>
      </c>
      <c r="B967" s="27" t="s">
        <v>14</v>
      </c>
      <c r="C967" s="28">
        <v>39948</v>
      </c>
      <c r="D967" s="30">
        <v>14.6</v>
      </c>
      <c r="E967" s="30">
        <v>14.7</v>
      </c>
      <c r="F967" s="30">
        <v>14.42</v>
      </c>
      <c r="G967" s="30">
        <v>14.53</v>
      </c>
      <c r="H967" s="27">
        <v>241000</v>
      </c>
      <c r="I967" s="29" t="str">
        <f t="shared" si="16"/>
        <v>Closed</v>
      </c>
    </row>
    <row r="968" spans="1:9">
      <c r="A968" s="27" t="s">
        <v>25</v>
      </c>
      <c r="B968" s="27" t="s">
        <v>14</v>
      </c>
      <c r="C968" s="28">
        <v>39947</v>
      </c>
      <c r="D968" s="30">
        <v>14.45</v>
      </c>
      <c r="E968" s="30">
        <v>14.66</v>
      </c>
      <c r="F968" s="30">
        <v>14.33</v>
      </c>
      <c r="G968" s="30">
        <v>14.6</v>
      </c>
      <c r="H968" s="27">
        <v>204600</v>
      </c>
      <c r="I968" s="29" t="str">
        <f t="shared" si="16"/>
        <v>Open</v>
      </c>
    </row>
    <row r="969" spans="1:9">
      <c r="A969" s="27" t="s">
        <v>25</v>
      </c>
      <c r="B969" s="27" t="s">
        <v>14</v>
      </c>
      <c r="C969" s="28">
        <v>39946</v>
      </c>
      <c r="D969" s="30">
        <v>14.15</v>
      </c>
      <c r="E969" s="30">
        <v>14.49</v>
      </c>
      <c r="F969" s="30">
        <v>14.05</v>
      </c>
      <c r="G969" s="30">
        <v>14.49</v>
      </c>
      <c r="H969" s="27">
        <v>377000</v>
      </c>
      <c r="I969" s="29" t="str">
        <f t="shared" si="16"/>
        <v>Open</v>
      </c>
    </row>
    <row r="970" spans="1:9">
      <c r="A970" s="27" t="s">
        <v>25</v>
      </c>
      <c r="B970" s="27" t="s">
        <v>14</v>
      </c>
      <c r="C970" s="28">
        <v>39945</v>
      </c>
      <c r="D970" s="30">
        <v>14.09</v>
      </c>
      <c r="E970" s="30">
        <v>14.25</v>
      </c>
      <c r="F970" s="30">
        <v>14.03</v>
      </c>
      <c r="G970" s="30">
        <v>14.1</v>
      </c>
      <c r="H970" s="27">
        <v>139000</v>
      </c>
      <c r="I970" s="29" t="str">
        <f t="shared" si="16"/>
        <v>Open</v>
      </c>
    </row>
    <row r="971" spans="1:9">
      <c r="A971" s="27" t="s">
        <v>25</v>
      </c>
      <c r="B971" s="27" t="s">
        <v>14</v>
      </c>
      <c r="C971" s="28">
        <v>39944</v>
      </c>
      <c r="D971" s="30">
        <v>14.41</v>
      </c>
      <c r="E971" s="30">
        <v>14.41</v>
      </c>
      <c r="F971" s="30">
        <v>14.03</v>
      </c>
      <c r="G971" s="30">
        <v>14.06</v>
      </c>
      <c r="H971" s="27">
        <v>152600</v>
      </c>
      <c r="I971" s="29" t="str">
        <f t="shared" si="16"/>
        <v>Closed</v>
      </c>
    </row>
    <row r="972" spans="1:9">
      <c r="A972" s="27" t="s">
        <v>25</v>
      </c>
      <c r="B972" s="27" t="s">
        <v>14</v>
      </c>
      <c r="C972" s="28">
        <v>39941</v>
      </c>
      <c r="D972" s="30">
        <v>14.2</v>
      </c>
      <c r="E972" s="30">
        <v>14.4</v>
      </c>
      <c r="F972" s="30">
        <v>14.14</v>
      </c>
      <c r="G972" s="30">
        <v>14.38</v>
      </c>
      <c r="H972" s="27">
        <v>131200</v>
      </c>
      <c r="I972" s="29" t="str">
        <f t="shared" si="16"/>
        <v>Open</v>
      </c>
    </row>
    <row r="973" spans="1:9">
      <c r="A973" s="27" t="s">
        <v>25</v>
      </c>
      <c r="B973" s="27" t="s">
        <v>14</v>
      </c>
      <c r="C973" s="28">
        <v>39940</v>
      </c>
      <c r="D973" s="30">
        <v>14.21</v>
      </c>
      <c r="E973" s="30">
        <v>14.27</v>
      </c>
      <c r="F973" s="30">
        <v>14.03</v>
      </c>
      <c r="G973" s="30">
        <v>14.19</v>
      </c>
      <c r="H973" s="27">
        <v>294900</v>
      </c>
      <c r="I973" s="29" t="str">
        <f t="shared" si="16"/>
        <v>Closed</v>
      </c>
    </row>
    <row r="974" spans="1:9">
      <c r="A974" s="27" t="s">
        <v>25</v>
      </c>
      <c r="B974" s="27" t="s">
        <v>14</v>
      </c>
      <c r="C974" s="28">
        <v>39939</v>
      </c>
      <c r="D974" s="30">
        <v>14.55</v>
      </c>
      <c r="E974" s="30">
        <v>14.55</v>
      </c>
      <c r="F974" s="30">
        <v>13.94</v>
      </c>
      <c r="G974" s="30">
        <v>14.23</v>
      </c>
      <c r="H974" s="27">
        <v>146700</v>
      </c>
      <c r="I974" s="29" t="str">
        <f t="shared" si="16"/>
        <v>Closed</v>
      </c>
    </row>
    <row r="975" spans="1:9">
      <c r="A975" s="27" t="s">
        <v>25</v>
      </c>
      <c r="B975" s="27" t="s">
        <v>14</v>
      </c>
      <c r="C975" s="28">
        <v>39938</v>
      </c>
      <c r="D975" s="30">
        <v>14.05</v>
      </c>
      <c r="E975" s="30">
        <v>14.13</v>
      </c>
      <c r="F975" s="30">
        <v>14.02</v>
      </c>
      <c r="G975" s="30">
        <v>14.05</v>
      </c>
      <c r="H975" s="27">
        <v>97600</v>
      </c>
      <c r="I975" s="29" t="str">
        <f t="shared" si="16"/>
        <v>Open</v>
      </c>
    </row>
    <row r="976" spans="1:9">
      <c r="A976" s="27" t="s">
        <v>25</v>
      </c>
      <c r="B976" s="27" t="s">
        <v>14</v>
      </c>
      <c r="C976" s="28">
        <v>39937</v>
      </c>
      <c r="D976" s="30">
        <v>14.16</v>
      </c>
      <c r="E976" s="30">
        <v>14.16</v>
      </c>
      <c r="F976" s="30">
        <v>14</v>
      </c>
      <c r="G976" s="30">
        <v>14.03</v>
      </c>
      <c r="H976" s="27">
        <v>107600</v>
      </c>
      <c r="I976" s="29" t="str">
        <f t="shared" si="16"/>
        <v>Closed</v>
      </c>
    </row>
    <row r="977" spans="1:9">
      <c r="A977" s="27" t="s">
        <v>25</v>
      </c>
      <c r="B977" s="27" t="s">
        <v>14</v>
      </c>
      <c r="C977" s="28">
        <v>39934</v>
      </c>
      <c r="D977" s="30">
        <v>14.27</v>
      </c>
      <c r="E977" s="30">
        <v>14.37</v>
      </c>
      <c r="F977" s="30">
        <v>13.99</v>
      </c>
      <c r="G977" s="30">
        <v>14.2</v>
      </c>
      <c r="H977" s="27">
        <v>90500</v>
      </c>
      <c r="I977" s="29" t="str">
        <f t="shared" si="16"/>
        <v>Closed</v>
      </c>
    </row>
    <row r="978" spans="1:9">
      <c r="A978" s="27" t="s">
        <v>25</v>
      </c>
      <c r="B978" s="27" t="s">
        <v>14</v>
      </c>
      <c r="C978" s="28">
        <v>39933</v>
      </c>
      <c r="D978" s="30">
        <v>14.14</v>
      </c>
      <c r="E978" s="30">
        <v>14.25</v>
      </c>
      <c r="F978" s="30">
        <v>13.98</v>
      </c>
      <c r="G978" s="30">
        <v>14.24</v>
      </c>
      <c r="H978" s="27">
        <v>107100</v>
      </c>
      <c r="I978" s="29" t="str">
        <f t="shared" si="16"/>
        <v>Closed</v>
      </c>
    </row>
    <row r="979" spans="1:9">
      <c r="A979" s="27" t="s">
        <v>25</v>
      </c>
      <c r="B979" s="27" t="s">
        <v>14</v>
      </c>
      <c r="C979" s="28">
        <v>39932</v>
      </c>
      <c r="D979" s="30">
        <v>14.25</v>
      </c>
      <c r="E979" s="30">
        <v>14.39</v>
      </c>
      <c r="F979" s="30">
        <v>14</v>
      </c>
      <c r="G979" s="30">
        <v>14.24</v>
      </c>
      <c r="H979" s="27">
        <v>193500</v>
      </c>
      <c r="I979" s="29" t="str">
        <f t="shared" si="16"/>
        <v>Closed</v>
      </c>
    </row>
    <row r="980" spans="1:9">
      <c r="A980" s="27" t="s">
        <v>25</v>
      </c>
      <c r="B980" s="27" t="s">
        <v>14</v>
      </c>
      <c r="C980" s="28">
        <v>39931</v>
      </c>
      <c r="D980" s="30">
        <v>14.13</v>
      </c>
      <c r="E980" s="30">
        <v>14.39</v>
      </c>
      <c r="F980" s="30">
        <v>14.06</v>
      </c>
      <c r="G980" s="30">
        <v>14.25</v>
      </c>
      <c r="H980" s="27">
        <v>252900</v>
      </c>
      <c r="I980" s="29" t="str">
        <f t="shared" si="16"/>
        <v>Open</v>
      </c>
    </row>
    <row r="981" spans="1:9">
      <c r="A981" s="27" t="s">
        <v>25</v>
      </c>
      <c r="B981" s="27" t="s">
        <v>14</v>
      </c>
      <c r="C981" s="28">
        <v>39930</v>
      </c>
      <c r="D981" s="30">
        <v>14.28</v>
      </c>
      <c r="E981" s="30">
        <v>14.7</v>
      </c>
      <c r="F981" s="30">
        <v>14</v>
      </c>
      <c r="G981" s="30">
        <v>14.23</v>
      </c>
      <c r="H981" s="27">
        <v>163200</v>
      </c>
      <c r="I981" s="29" t="str">
        <f t="shared" si="16"/>
        <v>Closed</v>
      </c>
    </row>
    <row r="982" spans="1:9">
      <c r="A982" s="27" t="s">
        <v>25</v>
      </c>
      <c r="B982" s="27" t="s">
        <v>14</v>
      </c>
      <c r="C982" s="28">
        <v>39927</v>
      </c>
      <c r="D982" s="30">
        <v>14.19</v>
      </c>
      <c r="E982" s="30">
        <v>14.36</v>
      </c>
      <c r="F982" s="30">
        <v>14.1</v>
      </c>
      <c r="G982" s="30">
        <v>14.27</v>
      </c>
      <c r="H982" s="27">
        <v>616200</v>
      </c>
      <c r="I982" s="29" t="str">
        <f t="shared" si="16"/>
        <v>Open</v>
      </c>
    </row>
    <row r="983" spans="1:9">
      <c r="A983" s="27" t="s">
        <v>25</v>
      </c>
      <c r="B983" s="27" t="s">
        <v>14</v>
      </c>
      <c r="C983" s="28">
        <v>39926</v>
      </c>
      <c r="D983" s="30">
        <v>14.03</v>
      </c>
      <c r="E983" s="30">
        <v>14.12</v>
      </c>
      <c r="F983" s="30">
        <v>14</v>
      </c>
      <c r="G983" s="30">
        <v>14.12</v>
      </c>
      <c r="H983" s="27">
        <v>128900</v>
      </c>
      <c r="I983" s="29" t="str">
        <f t="shared" si="16"/>
        <v>Open</v>
      </c>
    </row>
    <row r="984" spans="1:9">
      <c r="A984" s="27" t="s">
        <v>25</v>
      </c>
      <c r="B984" s="27" t="s">
        <v>14</v>
      </c>
      <c r="C984" s="28">
        <v>39925</v>
      </c>
      <c r="D984" s="30">
        <v>14.08</v>
      </c>
      <c r="E984" s="30">
        <v>14.13</v>
      </c>
      <c r="F984" s="30">
        <v>13.95</v>
      </c>
      <c r="G984" s="30">
        <v>14.13</v>
      </c>
      <c r="H984" s="27">
        <v>123100</v>
      </c>
      <c r="I984" s="29" t="str">
        <f t="shared" si="16"/>
        <v>Open</v>
      </c>
    </row>
    <row r="985" spans="1:9">
      <c r="A985" s="27" t="s">
        <v>25</v>
      </c>
      <c r="B985" s="27" t="s">
        <v>14</v>
      </c>
      <c r="C985" s="28">
        <v>39924</v>
      </c>
      <c r="D985" s="30">
        <v>13.57</v>
      </c>
      <c r="E985" s="30">
        <v>14.08</v>
      </c>
      <c r="F985" s="30">
        <v>13.56</v>
      </c>
      <c r="G985" s="30">
        <v>14.05</v>
      </c>
      <c r="H985" s="27">
        <v>123000</v>
      </c>
      <c r="I985" s="29" t="str">
        <f t="shared" si="16"/>
        <v>Open</v>
      </c>
    </row>
    <row r="986" spans="1:9">
      <c r="A986" s="27" t="s">
        <v>25</v>
      </c>
      <c r="B986" s="27" t="s">
        <v>14</v>
      </c>
      <c r="C986" s="28">
        <v>39923</v>
      </c>
      <c r="D986" s="30">
        <v>14</v>
      </c>
      <c r="E986" s="30">
        <v>14.2</v>
      </c>
      <c r="F986" s="30">
        <v>13.62</v>
      </c>
      <c r="G986" s="30">
        <v>13.66</v>
      </c>
      <c r="H986" s="27">
        <v>208300</v>
      </c>
      <c r="I986" s="29" t="str">
        <f t="shared" si="16"/>
        <v>Closed</v>
      </c>
    </row>
    <row r="987" spans="1:9">
      <c r="A987" s="27" t="s">
        <v>25</v>
      </c>
      <c r="B987" s="27" t="s">
        <v>14</v>
      </c>
      <c r="C987" s="28">
        <v>39920</v>
      </c>
      <c r="D987" s="30">
        <v>13.16</v>
      </c>
      <c r="E987" s="30">
        <v>13.41</v>
      </c>
      <c r="F987" s="30">
        <v>13.05</v>
      </c>
      <c r="G987" s="30">
        <v>13.35</v>
      </c>
      <c r="H987" s="27">
        <v>67900</v>
      </c>
      <c r="I987" s="29" t="str">
        <f t="shared" si="16"/>
        <v>Open</v>
      </c>
    </row>
    <row r="988" spans="1:9">
      <c r="A988" s="27" t="s">
        <v>25</v>
      </c>
      <c r="B988" s="27" t="s">
        <v>14</v>
      </c>
      <c r="C988" s="28">
        <v>39919</v>
      </c>
      <c r="D988" s="30">
        <v>13.43</v>
      </c>
      <c r="E988" s="30">
        <v>13.43</v>
      </c>
      <c r="F988" s="30">
        <v>13.14</v>
      </c>
      <c r="G988" s="30">
        <v>13.15</v>
      </c>
      <c r="H988" s="27">
        <v>146600</v>
      </c>
      <c r="I988" s="29" t="str">
        <f t="shared" si="16"/>
        <v>Closed</v>
      </c>
    </row>
    <row r="989" spans="1:9">
      <c r="A989" s="27" t="s">
        <v>25</v>
      </c>
      <c r="B989" s="27" t="s">
        <v>14</v>
      </c>
      <c r="C989" s="28">
        <v>39918</v>
      </c>
      <c r="D989" s="30">
        <v>13.24</v>
      </c>
      <c r="E989" s="30">
        <v>13.53</v>
      </c>
      <c r="F989" s="30">
        <v>13.12</v>
      </c>
      <c r="G989" s="30">
        <v>13.48</v>
      </c>
      <c r="H989" s="27">
        <v>86500</v>
      </c>
      <c r="I989" s="29" t="str">
        <f t="shared" si="16"/>
        <v>Open</v>
      </c>
    </row>
    <row r="990" spans="1:9">
      <c r="A990" s="27" t="s">
        <v>25</v>
      </c>
      <c r="B990" s="27" t="s">
        <v>14</v>
      </c>
      <c r="C990" s="28">
        <v>39917</v>
      </c>
      <c r="D990" s="30">
        <v>13.26</v>
      </c>
      <c r="E990" s="30">
        <v>13.33</v>
      </c>
      <c r="F990" s="30">
        <v>12.9</v>
      </c>
      <c r="G990" s="30">
        <v>13.31</v>
      </c>
      <c r="H990" s="27">
        <v>260400</v>
      </c>
      <c r="I990" s="29" t="str">
        <f t="shared" si="16"/>
        <v>Closed</v>
      </c>
    </row>
    <row r="991" spans="1:9">
      <c r="A991" s="27" t="s">
        <v>25</v>
      </c>
      <c r="B991" s="27" t="s">
        <v>14</v>
      </c>
      <c r="C991" s="28">
        <v>39916</v>
      </c>
      <c r="D991" s="30">
        <v>12.82</v>
      </c>
      <c r="E991" s="30">
        <v>13.7</v>
      </c>
      <c r="F991" s="30">
        <v>12.82</v>
      </c>
      <c r="G991" s="30">
        <v>13.41</v>
      </c>
      <c r="H991" s="27">
        <v>220400</v>
      </c>
      <c r="I991" s="29" t="str">
        <f t="shared" si="16"/>
        <v>Open</v>
      </c>
    </row>
    <row r="992" spans="1:9">
      <c r="A992" s="27" t="s">
        <v>25</v>
      </c>
      <c r="B992" s="27" t="s">
        <v>14</v>
      </c>
      <c r="C992" s="28">
        <v>39912</v>
      </c>
      <c r="D992" s="30">
        <v>13.75</v>
      </c>
      <c r="E992" s="30">
        <v>14.13</v>
      </c>
      <c r="F992" s="30">
        <v>13.69</v>
      </c>
      <c r="G992" s="30">
        <v>13.77</v>
      </c>
      <c r="H992" s="27">
        <v>199300</v>
      </c>
      <c r="I992" s="29" t="str">
        <f t="shared" si="16"/>
        <v>Open</v>
      </c>
    </row>
    <row r="993" spans="1:9">
      <c r="A993" s="27" t="s">
        <v>25</v>
      </c>
      <c r="B993" s="27" t="s">
        <v>14</v>
      </c>
      <c r="C993" s="28">
        <v>39911</v>
      </c>
      <c r="D993" s="30">
        <v>14.01</v>
      </c>
      <c r="E993" s="30">
        <v>14.03</v>
      </c>
      <c r="F993" s="30">
        <v>13.7</v>
      </c>
      <c r="G993" s="30">
        <v>13.85</v>
      </c>
      <c r="H993" s="27">
        <v>165300</v>
      </c>
      <c r="I993" s="29" t="str">
        <f t="shared" si="16"/>
        <v>Closed</v>
      </c>
    </row>
    <row r="994" spans="1:9">
      <c r="A994" s="27" t="s">
        <v>25</v>
      </c>
      <c r="B994" s="27" t="s">
        <v>14</v>
      </c>
      <c r="C994" s="28">
        <v>39910</v>
      </c>
      <c r="D994" s="30">
        <v>13.91</v>
      </c>
      <c r="E994" s="30">
        <v>14.07</v>
      </c>
      <c r="F994" s="30">
        <v>13.88</v>
      </c>
      <c r="G994" s="30">
        <v>14.01</v>
      </c>
      <c r="H994" s="27">
        <v>96200</v>
      </c>
      <c r="I994" s="29" t="str">
        <f t="shared" si="16"/>
        <v>Open</v>
      </c>
    </row>
    <row r="995" spans="1:9">
      <c r="A995" s="27" t="s">
        <v>25</v>
      </c>
      <c r="B995" s="27" t="s">
        <v>14</v>
      </c>
      <c r="C995" s="28">
        <v>39909</v>
      </c>
      <c r="D995" s="30">
        <v>14.14</v>
      </c>
      <c r="E995" s="30">
        <v>14.14</v>
      </c>
      <c r="F995" s="30">
        <v>13.8</v>
      </c>
      <c r="G995" s="30">
        <v>13.91</v>
      </c>
      <c r="H995" s="27">
        <v>214200</v>
      </c>
      <c r="I995" s="29" t="str">
        <f t="shared" si="16"/>
        <v>Closed</v>
      </c>
    </row>
    <row r="996" spans="1:9">
      <c r="A996" s="27" t="s">
        <v>25</v>
      </c>
      <c r="B996" s="27" t="s">
        <v>14</v>
      </c>
      <c r="C996" s="28">
        <v>39906</v>
      </c>
      <c r="D996" s="30">
        <v>14</v>
      </c>
      <c r="E996" s="30">
        <v>14.35</v>
      </c>
      <c r="F996" s="30">
        <v>14</v>
      </c>
      <c r="G996" s="30">
        <v>14.22</v>
      </c>
      <c r="H996" s="27">
        <v>215300</v>
      </c>
      <c r="I996" s="29" t="str">
        <f t="shared" si="16"/>
        <v>Open</v>
      </c>
    </row>
    <row r="997" spans="1:9">
      <c r="A997" s="27" t="s">
        <v>25</v>
      </c>
      <c r="B997" s="27" t="s">
        <v>14</v>
      </c>
      <c r="C997" s="28">
        <v>39905</v>
      </c>
      <c r="D997" s="30">
        <v>14</v>
      </c>
      <c r="E997" s="30">
        <v>14.04</v>
      </c>
      <c r="F997" s="30">
        <v>13.75</v>
      </c>
      <c r="G997" s="30">
        <v>13.98</v>
      </c>
      <c r="H997" s="27">
        <v>176500</v>
      </c>
      <c r="I997" s="29" t="str">
        <f t="shared" si="16"/>
        <v>Closed</v>
      </c>
    </row>
    <row r="998" spans="1:9">
      <c r="A998" s="27" t="s">
        <v>25</v>
      </c>
      <c r="B998" s="27" t="s">
        <v>14</v>
      </c>
      <c r="C998" s="28">
        <v>39904</v>
      </c>
      <c r="D998" s="30">
        <v>14.16</v>
      </c>
      <c r="E998" s="30">
        <v>14.43</v>
      </c>
      <c r="F998" s="30">
        <v>13.93</v>
      </c>
      <c r="G998" s="30">
        <v>14.01</v>
      </c>
      <c r="H998" s="27">
        <v>461300</v>
      </c>
      <c r="I998" s="29" t="str">
        <f t="shared" si="16"/>
        <v>Closed</v>
      </c>
    </row>
    <row r="999" spans="1:9">
      <c r="A999" s="27" t="s">
        <v>25</v>
      </c>
      <c r="B999" s="27" t="s">
        <v>14</v>
      </c>
      <c r="C999" s="28">
        <v>39903</v>
      </c>
      <c r="D999" s="30">
        <v>13.7</v>
      </c>
      <c r="E999" s="30">
        <v>14.39</v>
      </c>
      <c r="F999" s="30">
        <v>13.29</v>
      </c>
      <c r="G999" s="30">
        <v>14.27</v>
      </c>
      <c r="H999" s="27">
        <v>288000</v>
      </c>
      <c r="I999" s="29" t="str">
        <f t="shared" si="16"/>
        <v>Closed</v>
      </c>
    </row>
    <row r="1000" spans="1:9">
      <c r="A1000" s="27" t="s">
        <v>25</v>
      </c>
      <c r="B1000" s="27" t="s">
        <v>14</v>
      </c>
      <c r="C1000" s="28">
        <v>39902</v>
      </c>
      <c r="D1000" s="30">
        <v>14.73</v>
      </c>
      <c r="E1000" s="30">
        <v>14.79</v>
      </c>
      <c r="F1000" s="30">
        <v>13.7</v>
      </c>
      <c r="G1000" s="30">
        <v>13.98</v>
      </c>
      <c r="H1000" s="27">
        <v>225100</v>
      </c>
      <c r="I1000" s="29" t="str">
        <f t="shared" si="16"/>
        <v>Closed</v>
      </c>
    </row>
    <row r="1001" spans="1:9">
      <c r="A1001" s="27" t="s">
        <v>25</v>
      </c>
      <c r="B1001" s="27" t="s">
        <v>14</v>
      </c>
      <c r="C1001" s="28">
        <v>39899</v>
      </c>
      <c r="D1001" s="30">
        <v>14.96</v>
      </c>
      <c r="E1001" s="30">
        <v>15.02</v>
      </c>
      <c r="F1001" s="30">
        <v>14.76</v>
      </c>
      <c r="G1001" s="30">
        <v>14.78</v>
      </c>
      <c r="H1001" s="27">
        <v>159400</v>
      </c>
      <c r="I1001" s="29" t="str">
        <f t="shared" si="16"/>
        <v>Closed</v>
      </c>
    </row>
    <row r="1002" spans="1:9">
      <c r="A1002" s="27" t="s">
        <v>25</v>
      </c>
      <c r="B1002" s="27" t="s">
        <v>14</v>
      </c>
      <c r="C1002" s="28">
        <v>39898</v>
      </c>
      <c r="D1002" s="30">
        <v>14.7</v>
      </c>
      <c r="E1002" s="30">
        <v>14.9</v>
      </c>
      <c r="F1002" s="30">
        <v>14.5</v>
      </c>
      <c r="G1002" s="30">
        <v>14.79</v>
      </c>
      <c r="H1002" s="27">
        <v>310300</v>
      </c>
      <c r="I1002" s="29" t="str">
        <f t="shared" si="16"/>
        <v>Closed</v>
      </c>
    </row>
    <row r="1003" spans="1:9">
      <c r="A1003" s="27" t="s">
        <v>25</v>
      </c>
      <c r="B1003" s="27" t="s">
        <v>14</v>
      </c>
      <c r="C1003" s="28">
        <v>39897</v>
      </c>
      <c r="D1003" s="30">
        <v>13.94</v>
      </c>
      <c r="E1003" s="30">
        <v>14.18</v>
      </c>
      <c r="F1003" s="30">
        <v>13.65</v>
      </c>
      <c r="G1003" s="30">
        <v>14.18</v>
      </c>
      <c r="H1003" s="27">
        <v>112600</v>
      </c>
      <c r="I1003" s="29" t="str">
        <f t="shared" si="16"/>
        <v>Closed</v>
      </c>
    </row>
    <row r="1004" spans="1:9">
      <c r="A1004" s="27" t="s">
        <v>25</v>
      </c>
      <c r="B1004" s="27" t="s">
        <v>14</v>
      </c>
      <c r="C1004" s="28">
        <v>39896</v>
      </c>
      <c r="D1004" s="30">
        <v>13.7</v>
      </c>
      <c r="E1004" s="30">
        <v>14</v>
      </c>
      <c r="F1004" s="30">
        <v>13.6</v>
      </c>
      <c r="G1004" s="30">
        <v>13.97</v>
      </c>
      <c r="H1004" s="27">
        <v>113400</v>
      </c>
      <c r="I1004" s="29" t="str">
        <f t="shared" si="16"/>
        <v>Open</v>
      </c>
    </row>
    <row r="1005" spans="1:9">
      <c r="A1005" s="27" t="s">
        <v>25</v>
      </c>
      <c r="B1005" s="27" t="s">
        <v>14</v>
      </c>
      <c r="C1005" s="28">
        <v>39895</v>
      </c>
      <c r="D1005" s="30">
        <v>13.7</v>
      </c>
      <c r="E1005" s="30">
        <v>13.89</v>
      </c>
      <c r="F1005" s="30">
        <v>13.5</v>
      </c>
      <c r="G1005" s="30">
        <v>13.59</v>
      </c>
      <c r="H1005" s="27">
        <v>103500</v>
      </c>
      <c r="I1005" s="29" t="str">
        <f t="shared" si="16"/>
        <v>Closed</v>
      </c>
    </row>
    <row r="1006" spans="1:9">
      <c r="A1006" s="27" t="s">
        <v>25</v>
      </c>
      <c r="B1006" s="27" t="s">
        <v>14</v>
      </c>
      <c r="C1006" s="28">
        <v>39892</v>
      </c>
      <c r="D1006" s="30">
        <v>13.56</v>
      </c>
      <c r="E1006" s="30">
        <v>13.93</v>
      </c>
      <c r="F1006" s="30">
        <v>13.4</v>
      </c>
      <c r="G1006" s="30">
        <v>13.76</v>
      </c>
      <c r="H1006" s="27">
        <v>141800</v>
      </c>
      <c r="I1006" s="29" t="str">
        <f t="shared" si="16"/>
        <v>Closed</v>
      </c>
    </row>
    <row r="1007" spans="1:9">
      <c r="A1007" s="27" t="s">
        <v>25</v>
      </c>
      <c r="B1007" s="27" t="s">
        <v>14</v>
      </c>
      <c r="C1007" s="28">
        <v>39891</v>
      </c>
      <c r="D1007" s="30">
        <v>13.7</v>
      </c>
      <c r="E1007" s="30">
        <v>13.88</v>
      </c>
      <c r="F1007" s="30">
        <v>13.49</v>
      </c>
      <c r="G1007" s="30">
        <v>13.56</v>
      </c>
      <c r="H1007" s="27">
        <v>73200</v>
      </c>
      <c r="I1007" s="29" t="str">
        <f t="shared" si="16"/>
        <v>Closed</v>
      </c>
    </row>
    <row r="1008" spans="1:9">
      <c r="A1008" s="27" t="s">
        <v>25</v>
      </c>
      <c r="B1008" s="27" t="s">
        <v>14</v>
      </c>
      <c r="C1008" s="28">
        <v>39890</v>
      </c>
      <c r="D1008" s="30">
        <v>13.3</v>
      </c>
      <c r="E1008" s="30">
        <v>13.75</v>
      </c>
      <c r="F1008" s="30">
        <v>13.19</v>
      </c>
      <c r="G1008" s="30">
        <v>13.75</v>
      </c>
      <c r="H1008" s="27">
        <v>100600</v>
      </c>
      <c r="I1008" s="29" t="str">
        <f t="shared" si="16"/>
        <v>Open</v>
      </c>
    </row>
    <row r="1009" spans="1:9">
      <c r="A1009" s="27" t="s">
        <v>25</v>
      </c>
      <c r="B1009" s="27" t="s">
        <v>14</v>
      </c>
      <c r="C1009" s="28">
        <v>39889</v>
      </c>
      <c r="D1009" s="30">
        <v>13.38</v>
      </c>
      <c r="E1009" s="30">
        <v>13.61</v>
      </c>
      <c r="F1009" s="30">
        <v>13.28</v>
      </c>
      <c r="G1009" s="30">
        <v>13.31</v>
      </c>
      <c r="H1009" s="27">
        <v>118600</v>
      </c>
      <c r="I1009" s="29" t="str">
        <f t="shared" si="16"/>
        <v>Open</v>
      </c>
    </row>
    <row r="1010" spans="1:9">
      <c r="A1010" s="27" t="s">
        <v>25</v>
      </c>
      <c r="B1010" s="27" t="s">
        <v>14</v>
      </c>
      <c r="C1010" s="28">
        <v>39888</v>
      </c>
      <c r="D1010" s="30">
        <v>13.61</v>
      </c>
      <c r="E1010" s="30">
        <v>13.62</v>
      </c>
      <c r="F1010" s="30">
        <v>13.03</v>
      </c>
      <c r="G1010" s="30">
        <v>13.36</v>
      </c>
      <c r="H1010" s="27">
        <v>80000</v>
      </c>
      <c r="I1010" s="29" t="str">
        <f t="shared" si="16"/>
        <v>Closed</v>
      </c>
    </row>
    <row r="1011" spans="1:9">
      <c r="A1011" s="27" t="s">
        <v>25</v>
      </c>
      <c r="B1011" s="27" t="s">
        <v>14</v>
      </c>
      <c r="C1011" s="28">
        <v>39885</v>
      </c>
      <c r="D1011" s="30">
        <v>13.96</v>
      </c>
      <c r="E1011" s="30">
        <v>14</v>
      </c>
      <c r="F1011" s="30">
        <v>13.5</v>
      </c>
      <c r="G1011" s="30">
        <v>13.51</v>
      </c>
      <c r="H1011" s="27">
        <v>142500</v>
      </c>
      <c r="I1011" s="29" t="str">
        <f t="shared" si="16"/>
        <v>Closed</v>
      </c>
    </row>
    <row r="1012" spans="1:9">
      <c r="A1012" s="27" t="s">
        <v>25</v>
      </c>
      <c r="B1012" s="27" t="s">
        <v>14</v>
      </c>
      <c r="C1012" s="28">
        <v>39884</v>
      </c>
      <c r="D1012" s="30">
        <v>14.25</v>
      </c>
      <c r="E1012" s="30">
        <v>14.35</v>
      </c>
      <c r="F1012" s="30">
        <v>13.9</v>
      </c>
      <c r="G1012" s="30">
        <v>13.92</v>
      </c>
      <c r="H1012" s="27">
        <v>155800</v>
      </c>
      <c r="I1012" s="29" t="str">
        <f t="shared" si="16"/>
        <v>Closed</v>
      </c>
    </row>
    <row r="1013" spans="1:9">
      <c r="A1013" s="27" t="s">
        <v>25</v>
      </c>
      <c r="B1013" s="27" t="s">
        <v>14</v>
      </c>
      <c r="C1013" s="28">
        <v>39883</v>
      </c>
      <c r="D1013" s="30">
        <v>14</v>
      </c>
      <c r="E1013" s="30">
        <v>14.28</v>
      </c>
      <c r="F1013" s="30">
        <v>13.98</v>
      </c>
      <c r="G1013" s="30">
        <v>14.21</v>
      </c>
      <c r="H1013" s="27">
        <v>129800</v>
      </c>
      <c r="I1013" s="29" t="str">
        <f t="shared" si="16"/>
        <v>Open</v>
      </c>
    </row>
    <row r="1014" spans="1:9">
      <c r="A1014" s="27" t="s">
        <v>25</v>
      </c>
      <c r="B1014" s="27" t="s">
        <v>14</v>
      </c>
      <c r="C1014" s="28">
        <v>39882</v>
      </c>
      <c r="D1014" s="30">
        <v>13.9</v>
      </c>
      <c r="E1014" s="30">
        <v>14.25</v>
      </c>
      <c r="F1014" s="30">
        <v>13.71</v>
      </c>
      <c r="G1014" s="30">
        <v>14.25</v>
      </c>
      <c r="H1014" s="27">
        <v>148200</v>
      </c>
      <c r="I1014" s="29" t="str">
        <f t="shared" si="16"/>
        <v>Closed</v>
      </c>
    </row>
    <row r="1015" spans="1:9">
      <c r="A1015" s="27" t="s">
        <v>25</v>
      </c>
      <c r="B1015" s="27" t="s">
        <v>14</v>
      </c>
      <c r="C1015" s="28">
        <v>39881</v>
      </c>
      <c r="D1015" s="30">
        <v>14</v>
      </c>
      <c r="E1015" s="30">
        <v>14.09</v>
      </c>
      <c r="F1015" s="30">
        <v>13.9</v>
      </c>
      <c r="G1015" s="30">
        <v>13.99</v>
      </c>
      <c r="H1015" s="27">
        <v>182500</v>
      </c>
      <c r="I1015" s="29" t="str">
        <f t="shared" si="16"/>
        <v>Open</v>
      </c>
    </row>
    <row r="1016" spans="1:9">
      <c r="A1016" s="27" t="s">
        <v>25</v>
      </c>
      <c r="B1016" s="27" t="s">
        <v>14</v>
      </c>
      <c r="C1016" s="28">
        <v>39878</v>
      </c>
      <c r="D1016" s="30">
        <v>14.35</v>
      </c>
      <c r="E1016" s="30">
        <v>14.41</v>
      </c>
      <c r="F1016" s="30">
        <v>13.75</v>
      </c>
      <c r="G1016" s="30">
        <v>14.04</v>
      </c>
      <c r="H1016" s="27">
        <v>143300</v>
      </c>
      <c r="I1016" s="29" t="str">
        <f t="shared" si="16"/>
        <v>Closed</v>
      </c>
    </row>
    <row r="1017" spans="1:9">
      <c r="A1017" s="27" t="s">
        <v>25</v>
      </c>
      <c r="B1017" s="27" t="s">
        <v>14</v>
      </c>
      <c r="C1017" s="28">
        <v>39877</v>
      </c>
      <c r="D1017" s="30">
        <v>13.85</v>
      </c>
      <c r="E1017" s="30">
        <v>14.31</v>
      </c>
      <c r="F1017" s="30">
        <v>13.42</v>
      </c>
      <c r="G1017" s="30">
        <v>14.31</v>
      </c>
      <c r="H1017" s="27">
        <v>189900</v>
      </c>
      <c r="I1017" s="29" t="str">
        <f t="shared" si="16"/>
        <v>Closed</v>
      </c>
    </row>
    <row r="1018" spans="1:9">
      <c r="A1018" s="27" t="s">
        <v>25</v>
      </c>
      <c r="B1018" s="27" t="s">
        <v>14</v>
      </c>
      <c r="C1018" s="28">
        <v>39876</v>
      </c>
      <c r="D1018" s="30">
        <v>13.7</v>
      </c>
      <c r="E1018" s="30">
        <v>13.87</v>
      </c>
      <c r="F1018" s="30">
        <v>13.55</v>
      </c>
      <c r="G1018" s="30">
        <v>13.79</v>
      </c>
      <c r="H1018" s="27">
        <v>164400</v>
      </c>
      <c r="I1018" s="29" t="str">
        <f t="shared" si="16"/>
        <v>Open</v>
      </c>
    </row>
    <row r="1019" spans="1:9">
      <c r="A1019" s="27" t="s">
        <v>25</v>
      </c>
      <c r="B1019" s="27" t="s">
        <v>14</v>
      </c>
      <c r="C1019" s="28">
        <v>39875</v>
      </c>
      <c r="D1019" s="30">
        <v>13.6</v>
      </c>
      <c r="E1019" s="30">
        <v>13.95</v>
      </c>
      <c r="F1019" s="30">
        <v>13.44</v>
      </c>
      <c r="G1019" s="30">
        <v>13.95</v>
      </c>
      <c r="H1019" s="27">
        <v>155100</v>
      </c>
      <c r="I1019" s="29" t="str">
        <f t="shared" si="16"/>
        <v>Closed</v>
      </c>
    </row>
    <row r="1020" spans="1:9">
      <c r="A1020" s="27" t="s">
        <v>25</v>
      </c>
      <c r="B1020" s="27" t="s">
        <v>14</v>
      </c>
      <c r="C1020" s="28">
        <v>39874</v>
      </c>
      <c r="D1020" s="30">
        <v>13.53</v>
      </c>
      <c r="E1020" s="30">
        <v>13.78</v>
      </c>
      <c r="F1020" s="30">
        <v>13.43</v>
      </c>
      <c r="G1020" s="30">
        <v>13.63</v>
      </c>
      <c r="H1020" s="27">
        <v>132200</v>
      </c>
      <c r="I1020" s="29" t="str">
        <f t="shared" si="16"/>
        <v>Open</v>
      </c>
    </row>
    <row r="1021" spans="1:9">
      <c r="A1021" s="27" t="s">
        <v>25</v>
      </c>
      <c r="B1021" s="27" t="s">
        <v>14</v>
      </c>
      <c r="C1021" s="28">
        <v>39871</v>
      </c>
      <c r="D1021" s="30">
        <v>14.05</v>
      </c>
      <c r="E1021" s="30">
        <v>14.05</v>
      </c>
      <c r="F1021" s="30">
        <v>13.41</v>
      </c>
      <c r="G1021" s="30">
        <v>13.46</v>
      </c>
      <c r="H1021" s="27">
        <v>221900</v>
      </c>
      <c r="I1021" s="29" t="str">
        <f t="shared" si="16"/>
        <v>Closed</v>
      </c>
    </row>
    <row r="1022" spans="1:9">
      <c r="A1022" s="27" t="s">
        <v>25</v>
      </c>
      <c r="B1022" s="27" t="s">
        <v>14</v>
      </c>
      <c r="C1022" s="28">
        <v>39870</v>
      </c>
      <c r="D1022" s="30">
        <v>13.71</v>
      </c>
      <c r="E1022" s="30">
        <v>13.91</v>
      </c>
      <c r="F1022" s="30">
        <v>13.67</v>
      </c>
      <c r="G1022" s="30">
        <v>13.8</v>
      </c>
      <c r="H1022" s="27">
        <v>147600</v>
      </c>
      <c r="I1022" s="29" t="str">
        <f t="shared" si="16"/>
        <v>Open</v>
      </c>
    </row>
    <row r="1023" spans="1:9">
      <c r="A1023" s="27" t="s">
        <v>25</v>
      </c>
      <c r="B1023" s="27" t="s">
        <v>14</v>
      </c>
      <c r="C1023" s="28">
        <v>39869</v>
      </c>
      <c r="D1023" s="30">
        <v>12.65</v>
      </c>
      <c r="E1023" s="30">
        <v>13.81</v>
      </c>
      <c r="F1023" s="30">
        <v>12.65</v>
      </c>
      <c r="G1023" s="30">
        <v>13.7</v>
      </c>
      <c r="H1023" s="27">
        <v>358000</v>
      </c>
      <c r="I1023" s="29" t="str">
        <f t="shared" si="16"/>
        <v>Open</v>
      </c>
    </row>
    <row r="1024" spans="1:9">
      <c r="A1024" s="27" t="s">
        <v>25</v>
      </c>
      <c r="B1024" s="27" t="s">
        <v>14</v>
      </c>
      <c r="C1024" s="28">
        <v>39868</v>
      </c>
      <c r="D1024" s="30">
        <v>12.51</v>
      </c>
      <c r="E1024" s="30">
        <v>12.72</v>
      </c>
      <c r="F1024" s="30">
        <v>12.47</v>
      </c>
      <c r="G1024" s="30">
        <v>12.61</v>
      </c>
      <c r="H1024" s="27">
        <v>124800</v>
      </c>
      <c r="I1024" s="29" t="str">
        <f t="shared" si="16"/>
        <v>Open</v>
      </c>
    </row>
    <row r="1025" spans="1:9">
      <c r="A1025" s="27" t="s">
        <v>25</v>
      </c>
      <c r="B1025" s="27" t="s">
        <v>14</v>
      </c>
      <c r="C1025" s="28">
        <v>39867</v>
      </c>
      <c r="D1025" s="30">
        <v>12.52</v>
      </c>
      <c r="E1025" s="30">
        <v>12.71</v>
      </c>
      <c r="F1025" s="30">
        <v>12.5</v>
      </c>
      <c r="G1025" s="30">
        <v>12.61</v>
      </c>
      <c r="H1025" s="27">
        <v>150200</v>
      </c>
      <c r="I1025" s="29" t="str">
        <f t="shared" si="16"/>
        <v>Open</v>
      </c>
    </row>
    <row r="1026" spans="1:9">
      <c r="A1026" s="27" t="s">
        <v>25</v>
      </c>
      <c r="B1026" s="27" t="s">
        <v>14</v>
      </c>
      <c r="C1026" s="28">
        <v>39864</v>
      </c>
      <c r="D1026" s="30">
        <v>12.35</v>
      </c>
      <c r="E1026" s="30">
        <v>12.54</v>
      </c>
      <c r="F1026" s="30">
        <v>12.3</v>
      </c>
      <c r="G1026" s="30">
        <v>12.52</v>
      </c>
      <c r="H1026" s="27">
        <v>353700</v>
      </c>
      <c r="I1026" s="29" t="str">
        <f t="shared" si="16"/>
        <v>Open</v>
      </c>
    </row>
    <row r="1027" spans="1:9">
      <c r="A1027" s="27" t="s">
        <v>25</v>
      </c>
      <c r="B1027" s="27" t="s">
        <v>14</v>
      </c>
      <c r="C1027" s="28">
        <v>39863</v>
      </c>
      <c r="D1027" s="30">
        <v>12.51</v>
      </c>
      <c r="E1027" s="30">
        <v>12.51</v>
      </c>
      <c r="F1027" s="30">
        <v>12.29</v>
      </c>
      <c r="G1027" s="30">
        <v>12.42</v>
      </c>
      <c r="H1027" s="27">
        <v>1560400</v>
      </c>
      <c r="I1027" s="29" t="str">
        <f t="shared" si="16"/>
        <v>Closed</v>
      </c>
    </row>
    <row r="1028" spans="1:9">
      <c r="A1028" s="27" t="s">
        <v>25</v>
      </c>
      <c r="B1028" s="27" t="s">
        <v>14</v>
      </c>
      <c r="C1028" s="28">
        <v>39862</v>
      </c>
      <c r="D1028" s="30">
        <v>12.45</v>
      </c>
      <c r="E1028" s="30">
        <v>12.52</v>
      </c>
      <c r="F1028" s="30">
        <v>12.34</v>
      </c>
      <c r="G1028" s="30">
        <v>12.52</v>
      </c>
      <c r="H1028" s="27">
        <v>213400</v>
      </c>
      <c r="I1028" s="29" t="str">
        <f t="shared" ref="I1028:I1091" si="17">IF(F1028&lt;D1028-0.15,"Closed","Open")</f>
        <v>Open</v>
      </c>
    </row>
    <row r="1029" spans="1:9">
      <c r="A1029" s="27" t="s">
        <v>25</v>
      </c>
      <c r="B1029" s="27" t="s">
        <v>14</v>
      </c>
      <c r="C1029" s="28">
        <v>39861</v>
      </c>
      <c r="D1029" s="30">
        <v>12.6</v>
      </c>
      <c r="E1029" s="30">
        <v>12.67</v>
      </c>
      <c r="F1029" s="30">
        <v>12.47</v>
      </c>
      <c r="G1029" s="30">
        <v>12.51</v>
      </c>
      <c r="H1029" s="27">
        <v>230600</v>
      </c>
      <c r="I1029" s="29" t="str">
        <f t="shared" si="17"/>
        <v>Open</v>
      </c>
    </row>
    <row r="1030" spans="1:9">
      <c r="A1030" s="27" t="s">
        <v>25</v>
      </c>
      <c r="B1030" s="27" t="s">
        <v>14</v>
      </c>
      <c r="C1030" s="28">
        <v>39857</v>
      </c>
      <c r="D1030" s="30">
        <v>12.44</v>
      </c>
      <c r="E1030" s="30">
        <v>12.69</v>
      </c>
      <c r="F1030" s="30">
        <v>12.39</v>
      </c>
      <c r="G1030" s="30">
        <v>12.58</v>
      </c>
      <c r="H1030" s="27">
        <v>131500</v>
      </c>
      <c r="I1030" s="29" t="str">
        <f t="shared" si="17"/>
        <v>Open</v>
      </c>
    </row>
    <row r="1031" spans="1:9">
      <c r="A1031" s="27" t="s">
        <v>25</v>
      </c>
      <c r="B1031" s="27" t="s">
        <v>14</v>
      </c>
      <c r="C1031" s="28">
        <v>39856</v>
      </c>
      <c r="D1031" s="30">
        <v>12.48</v>
      </c>
      <c r="E1031" s="30">
        <v>12.51</v>
      </c>
      <c r="F1031" s="30">
        <v>12.42</v>
      </c>
      <c r="G1031" s="30">
        <v>12.44</v>
      </c>
      <c r="H1031" s="27">
        <v>237600</v>
      </c>
      <c r="I1031" s="29" t="str">
        <f t="shared" si="17"/>
        <v>Open</v>
      </c>
    </row>
    <row r="1032" spans="1:9">
      <c r="A1032" s="27" t="s">
        <v>25</v>
      </c>
      <c r="B1032" s="27" t="s">
        <v>14</v>
      </c>
      <c r="C1032" s="28">
        <v>39855</v>
      </c>
      <c r="D1032" s="30">
        <v>12.47</v>
      </c>
      <c r="E1032" s="30">
        <v>12.53</v>
      </c>
      <c r="F1032" s="30">
        <v>12.4</v>
      </c>
      <c r="G1032" s="30">
        <v>12.48</v>
      </c>
      <c r="H1032" s="27">
        <v>271600</v>
      </c>
      <c r="I1032" s="29" t="str">
        <f t="shared" si="17"/>
        <v>Open</v>
      </c>
    </row>
    <row r="1033" spans="1:9">
      <c r="A1033" s="27" t="s">
        <v>25</v>
      </c>
      <c r="B1033" s="27" t="s">
        <v>14</v>
      </c>
      <c r="C1033" s="28">
        <v>39854</v>
      </c>
      <c r="D1033" s="30">
        <v>12.41</v>
      </c>
      <c r="E1033" s="30">
        <v>12.52</v>
      </c>
      <c r="F1033" s="30">
        <v>12.33</v>
      </c>
      <c r="G1033" s="30">
        <v>12.49</v>
      </c>
      <c r="H1033" s="27">
        <v>211700</v>
      </c>
      <c r="I1033" s="29" t="str">
        <f t="shared" si="17"/>
        <v>Open</v>
      </c>
    </row>
    <row r="1034" spans="1:9">
      <c r="A1034" s="27" t="s">
        <v>25</v>
      </c>
      <c r="B1034" s="27" t="s">
        <v>14</v>
      </c>
      <c r="C1034" s="28">
        <v>39853</v>
      </c>
      <c r="D1034" s="30">
        <v>12.45</v>
      </c>
      <c r="E1034" s="30">
        <v>12.54</v>
      </c>
      <c r="F1034" s="30">
        <v>12.25</v>
      </c>
      <c r="G1034" s="30">
        <v>12.4</v>
      </c>
      <c r="H1034" s="27">
        <v>178900</v>
      </c>
      <c r="I1034" s="29" t="str">
        <f t="shared" si="17"/>
        <v>Closed</v>
      </c>
    </row>
    <row r="1035" spans="1:9">
      <c r="A1035" s="27" t="s">
        <v>25</v>
      </c>
      <c r="B1035" s="27" t="s">
        <v>14</v>
      </c>
      <c r="C1035" s="28">
        <v>39850</v>
      </c>
      <c r="D1035" s="30">
        <v>12.6</v>
      </c>
      <c r="E1035" s="30">
        <v>12.6</v>
      </c>
      <c r="F1035" s="30">
        <v>12.38</v>
      </c>
      <c r="G1035" s="30">
        <v>12.46</v>
      </c>
      <c r="H1035" s="27">
        <v>345000</v>
      </c>
      <c r="I1035" s="29" t="str">
        <f t="shared" si="17"/>
        <v>Closed</v>
      </c>
    </row>
    <row r="1036" spans="1:9">
      <c r="A1036" s="27" t="s">
        <v>25</v>
      </c>
      <c r="B1036" s="27" t="s">
        <v>14</v>
      </c>
      <c r="C1036" s="28">
        <v>39849</v>
      </c>
      <c r="D1036" s="30">
        <v>12.5</v>
      </c>
      <c r="E1036" s="30">
        <v>12.68</v>
      </c>
      <c r="F1036" s="30">
        <v>12.37</v>
      </c>
      <c r="G1036" s="30">
        <v>12.6</v>
      </c>
      <c r="H1036" s="27">
        <v>203000</v>
      </c>
      <c r="I1036" s="29" t="str">
        <f t="shared" si="17"/>
        <v>Open</v>
      </c>
    </row>
    <row r="1037" spans="1:9">
      <c r="A1037" s="27" t="s">
        <v>25</v>
      </c>
      <c r="B1037" s="27" t="s">
        <v>14</v>
      </c>
      <c r="C1037" s="28">
        <v>39848</v>
      </c>
      <c r="D1037" s="30">
        <v>12.62</v>
      </c>
      <c r="E1037" s="30">
        <v>12.7</v>
      </c>
      <c r="F1037" s="30">
        <v>12.35</v>
      </c>
      <c r="G1037" s="30">
        <v>12.48</v>
      </c>
      <c r="H1037" s="27">
        <v>138200</v>
      </c>
      <c r="I1037" s="29" t="str">
        <f t="shared" si="17"/>
        <v>Closed</v>
      </c>
    </row>
    <row r="1038" spans="1:9">
      <c r="A1038" s="27" t="s">
        <v>25</v>
      </c>
      <c r="B1038" s="27" t="s">
        <v>14</v>
      </c>
      <c r="C1038" s="28">
        <v>39847</v>
      </c>
      <c r="D1038" s="30">
        <v>12.86</v>
      </c>
      <c r="E1038" s="30">
        <v>12.87</v>
      </c>
      <c r="F1038" s="30">
        <v>12.5</v>
      </c>
      <c r="G1038" s="30">
        <v>12.57</v>
      </c>
      <c r="H1038" s="27">
        <v>73800</v>
      </c>
      <c r="I1038" s="29" t="str">
        <f t="shared" si="17"/>
        <v>Closed</v>
      </c>
    </row>
    <row r="1039" spans="1:9">
      <c r="A1039" s="27" t="s">
        <v>25</v>
      </c>
      <c r="B1039" s="27" t="s">
        <v>14</v>
      </c>
      <c r="C1039" s="28">
        <v>39846</v>
      </c>
      <c r="D1039" s="30">
        <v>12.86</v>
      </c>
      <c r="E1039" s="30">
        <v>12.97</v>
      </c>
      <c r="F1039" s="30">
        <v>12.7</v>
      </c>
      <c r="G1039" s="30">
        <v>12.86</v>
      </c>
      <c r="H1039" s="27">
        <v>81700</v>
      </c>
      <c r="I1039" s="29" t="str">
        <f t="shared" si="17"/>
        <v>Closed</v>
      </c>
    </row>
    <row r="1040" spans="1:9">
      <c r="A1040" s="27" t="s">
        <v>25</v>
      </c>
      <c r="B1040" s="27" t="s">
        <v>14</v>
      </c>
      <c r="C1040" s="28">
        <v>39843</v>
      </c>
      <c r="D1040" s="30">
        <v>12.74</v>
      </c>
      <c r="E1040" s="30">
        <v>13.09</v>
      </c>
      <c r="F1040" s="30">
        <v>12.7</v>
      </c>
      <c r="G1040" s="30">
        <v>12.84</v>
      </c>
      <c r="H1040" s="27">
        <v>222000</v>
      </c>
      <c r="I1040" s="29" t="str">
        <f t="shared" si="17"/>
        <v>Open</v>
      </c>
    </row>
    <row r="1041" spans="1:9">
      <c r="A1041" s="27" t="s">
        <v>25</v>
      </c>
      <c r="B1041" s="27" t="s">
        <v>14</v>
      </c>
      <c r="C1041" s="28">
        <v>39842</v>
      </c>
      <c r="D1041" s="30">
        <v>12.52</v>
      </c>
      <c r="E1041" s="30">
        <v>12.88</v>
      </c>
      <c r="F1041" s="30">
        <v>12.4</v>
      </c>
      <c r="G1041" s="30">
        <v>12.73</v>
      </c>
      <c r="H1041" s="27">
        <v>244800</v>
      </c>
      <c r="I1041" s="29" t="str">
        <f t="shared" si="17"/>
        <v>Open</v>
      </c>
    </row>
    <row r="1042" spans="1:9">
      <c r="A1042" s="27" t="s">
        <v>25</v>
      </c>
      <c r="B1042" s="27" t="s">
        <v>14</v>
      </c>
      <c r="C1042" s="28">
        <v>39841</v>
      </c>
      <c r="D1042" s="30">
        <v>12.56</v>
      </c>
      <c r="E1042" s="30">
        <v>12.56</v>
      </c>
      <c r="F1042" s="30">
        <v>12.43</v>
      </c>
      <c r="G1042" s="30">
        <v>12.55</v>
      </c>
      <c r="H1042" s="27">
        <v>145600</v>
      </c>
      <c r="I1042" s="29" t="str">
        <f t="shared" si="17"/>
        <v>Open</v>
      </c>
    </row>
    <row r="1043" spans="1:9">
      <c r="A1043" s="27" t="s">
        <v>25</v>
      </c>
      <c r="B1043" s="27" t="s">
        <v>14</v>
      </c>
      <c r="C1043" s="28">
        <v>39840</v>
      </c>
      <c r="D1043" s="30">
        <v>12.58</v>
      </c>
      <c r="E1043" s="30">
        <v>12.69</v>
      </c>
      <c r="F1043" s="30">
        <v>12.42</v>
      </c>
      <c r="G1043" s="30">
        <v>12.56</v>
      </c>
      <c r="H1043" s="27">
        <v>396800</v>
      </c>
      <c r="I1043" s="29" t="str">
        <f t="shared" si="17"/>
        <v>Closed</v>
      </c>
    </row>
    <row r="1044" spans="1:9">
      <c r="A1044" s="27" t="s">
        <v>25</v>
      </c>
      <c r="B1044" s="27" t="s">
        <v>14</v>
      </c>
      <c r="C1044" s="28">
        <v>39839</v>
      </c>
      <c r="D1044" s="30">
        <v>12.68</v>
      </c>
      <c r="E1044" s="30">
        <v>12.68</v>
      </c>
      <c r="F1044" s="30">
        <v>12.08</v>
      </c>
      <c r="G1044" s="30">
        <v>12.54</v>
      </c>
      <c r="H1044" s="27">
        <v>144900</v>
      </c>
      <c r="I1044" s="29" t="str">
        <f t="shared" si="17"/>
        <v>Closed</v>
      </c>
    </row>
    <row r="1045" spans="1:9">
      <c r="A1045" s="27" t="s">
        <v>25</v>
      </c>
      <c r="B1045" s="27" t="s">
        <v>14</v>
      </c>
      <c r="C1045" s="28">
        <v>39836</v>
      </c>
      <c r="D1045" s="30">
        <v>12.4</v>
      </c>
      <c r="E1045" s="30">
        <v>12.71</v>
      </c>
      <c r="F1045" s="30">
        <v>12.39</v>
      </c>
      <c r="G1045" s="30">
        <v>12.68</v>
      </c>
      <c r="H1045" s="27">
        <v>77900</v>
      </c>
      <c r="I1045" s="29" t="str">
        <f t="shared" si="17"/>
        <v>Open</v>
      </c>
    </row>
    <row r="1046" spans="1:9">
      <c r="A1046" s="27" t="s">
        <v>25</v>
      </c>
      <c r="B1046" s="27" t="s">
        <v>14</v>
      </c>
      <c r="C1046" s="28">
        <v>39835</v>
      </c>
      <c r="D1046" s="30">
        <v>12.25</v>
      </c>
      <c r="E1046" s="30">
        <v>12.5</v>
      </c>
      <c r="F1046" s="30">
        <v>12.25</v>
      </c>
      <c r="G1046" s="30">
        <v>12.41</v>
      </c>
      <c r="H1046" s="27">
        <v>141200</v>
      </c>
      <c r="I1046" s="29" t="str">
        <f t="shared" si="17"/>
        <v>Open</v>
      </c>
    </row>
    <row r="1047" spans="1:9">
      <c r="A1047" s="27" t="s">
        <v>25</v>
      </c>
      <c r="B1047" s="27" t="s">
        <v>14</v>
      </c>
      <c r="C1047" s="28">
        <v>39834</v>
      </c>
      <c r="D1047" s="30">
        <v>12.4</v>
      </c>
      <c r="E1047" s="30">
        <v>12.43</v>
      </c>
      <c r="F1047" s="30">
        <v>12.28</v>
      </c>
      <c r="G1047" s="30">
        <v>12.35</v>
      </c>
      <c r="H1047" s="27">
        <v>122600</v>
      </c>
      <c r="I1047" s="29" t="str">
        <f t="shared" si="17"/>
        <v>Open</v>
      </c>
    </row>
    <row r="1048" spans="1:9">
      <c r="A1048" s="27" t="s">
        <v>25</v>
      </c>
      <c r="B1048" s="27" t="s">
        <v>14</v>
      </c>
      <c r="C1048" s="28">
        <v>39833</v>
      </c>
      <c r="D1048" s="30">
        <v>12.4</v>
      </c>
      <c r="E1048" s="30">
        <v>12.49</v>
      </c>
      <c r="F1048" s="30">
        <v>12.26</v>
      </c>
      <c r="G1048" s="30">
        <v>12.4</v>
      </c>
      <c r="H1048" s="27">
        <v>76300</v>
      </c>
      <c r="I1048" s="29" t="str">
        <f t="shared" si="17"/>
        <v>Open</v>
      </c>
    </row>
    <row r="1049" spans="1:9">
      <c r="A1049" s="27" t="s">
        <v>25</v>
      </c>
      <c r="B1049" s="27" t="s">
        <v>14</v>
      </c>
      <c r="C1049" s="28">
        <v>39829</v>
      </c>
      <c r="D1049" s="30">
        <v>12.3</v>
      </c>
      <c r="E1049" s="30">
        <v>12.5</v>
      </c>
      <c r="F1049" s="30">
        <v>12.2</v>
      </c>
      <c r="G1049" s="30">
        <v>12.35</v>
      </c>
      <c r="H1049" s="27">
        <v>221200</v>
      </c>
      <c r="I1049" s="29" t="str">
        <f t="shared" si="17"/>
        <v>Open</v>
      </c>
    </row>
    <row r="1050" spans="1:9">
      <c r="A1050" s="27" t="s">
        <v>25</v>
      </c>
      <c r="B1050" s="27" t="s">
        <v>14</v>
      </c>
      <c r="C1050" s="28">
        <v>39828</v>
      </c>
      <c r="D1050" s="30">
        <v>12.27</v>
      </c>
      <c r="E1050" s="30">
        <v>12.31</v>
      </c>
      <c r="F1050" s="30">
        <v>12.2</v>
      </c>
      <c r="G1050" s="30">
        <v>12.27</v>
      </c>
      <c r="H1050" s="27">
        <v>186600</v>
      </c>
      <c r="I1050" s="29" t="str">
        <f t="shared" si="17"/>
        <v>Open</v>
      </c>
    </row>
    <row r="1051" spans="1:9">
      <c r="A1051" s="27" t="s">
        <v>25</v>
      </c>
      <c r="B1051" s="27" t="s">
        <v>14</v>
      </c>
      <c r="C1051" s="28">
        <v>39827</v>
      </c>
      <c r="D1051" s="30">
        <v>12.7</v>
      </c>
      <c r="E1051" s="30">
        <v>12.7</v>
      </c>
      <c r="F1051" s="30">
        <v>12.08</v>
      </c>
      <c r="G1051" s="30">
        <v>12.29</v>
      </c>
      <c r="H1051" s="27">
        <v>170100</v>
      </c>
      <c r="I1051" s="29" t="str">
        <f t="shared" si="17"/>
        <v>Closed</v>
      </c>
    </row>
    <row r="1052" spans="1:9">
      <c r="A1052" s="27" t="s">
        <v>25</v>
      </c>
      <c r="B1052" s="27" t="s">
        <v>14</v>
      </c>
      <c r="C1052" s="28">
        <v>39826</v>
      </c>
      <c r="D1052" s="30">
        <v>12.37</v>
      </c>
      <c r="E1052" s="30">
        <v>12.4</v>
      </c>
      <c r="F1052" s="30">
        <v>12.12</v>
      </c>
      <c r="G1052" s="30">
        <v>12.4</v>
      </c>
      <c r="H1052" s="27">
        <v>136500</v>
      </c>
      <c r="I1052" s="29" t="str">
        <f t="shared" si="17"/>
        <v>Closed</v>
      </c>
    </row>
    <row r="1053" spans="1:9">
      <c r="A1053" s="27" t="s">
        <v>25</v>
      </c>
      <c r="B1053" s="27" t="s">
        <v>14</v>
      </c>
      <c r="C1053" s="28">
        <v>39825</v>
      </c>
      <c r="D1053" s="30">
        <v>12.44</v>
      </c>
      <c r="E1053" s="30">
        <v>12.49</v>
      </c>
      <c r="F1053" s="30">
        <v>12.32</v>
      </c>
      <c r="G1053" s="30">
        <v>12.46</v>
      </c>
      <c r="H1053" s="27">
        <v>154300</v>
      </c>
      <c r="I1053" s="29" t="str">
        <f t="shared" si="17"/>
        <v>Open</v>
      </c>
    </row>
    <row r="1054" spans="1:9">
      <c r="A1054" s="27" t="s">
        <v>25</v>
      </c>
      <c r="B1054" s="27" t="s">
        <v>14</v>
      </c>
      <c r="C1054" s="28">
        <v>39822</v>
      </c>
      <c r="D1054" s="30">
        <v>12.44</v>
      </c>
      <c r="E1054" s="30">
        <v>12.62</v>
      </c>
      <c r="F1054" s="30">
        <v>12.35</v>
      </c>
      <c r="G1054" s="30">
        <v>12.54</v>
      </c>
      <c r="H1054" s="27">
        <v>172000</v>
      </c>
      <c r="I1054" s="29" t="str">
        <f t="shared" si="17"/>
        <v>Open</v>
      </c>
    </row>
    <row r="1055" spans="1:9">
      <c r="A1055" s="27" t="s">
        <v>25</v>
      </c>
      <c r="B1055" s="27" t="s">
        <v>14</v>
      </c>
      <c r="C1055" s="28">
        <v>39821</v>
      </c>
      <c r="D1055" s="30">
        <v>12.39</v>
      </c>
      <c r="E1055" s="30">
        <v>12.72</v>
      </c>
      <c r="F1055" s="30">
        <v>12.34</v>
      </c>
      <c r="G1055" s="30">
        <v>12.45</v>
      </c>
      <c r="H1055" s="27">
        <v>418900</v>
      </c>
      <c r="I1055" s="29" t="str">
        <f t="shared" si="17"/>
        <v>Open</v>
      </c>
    </row>
    <row r="1056" spans="1:9">
      <c r="A1056" s="27" t="s">
        <v>25</v>
      </c>
      <c r="B1056" s="27" t="s">
        <v>14</v>
      </c>
      <c r="C1056" s="28">
        <v>39820</v>
      </c>
      <c r="D1056" s="30">
        <v>12</v>
      </c>
      <c r="E1056" s="30">
        <v>12.38</v>
      </c>
      <c r="F1056" s="30">
        <v>11.99</v>
      </c>
      <c r="G1056" s="30">
        <v>12.36</v>
      </c>
      <c r="H1056" s="27">
        <v>153700</v>
      </c>
      <c r="I1056" s="29" t="str">
        <f t="shared" si="17"/>
        <v>Open</v>
      </c>
    </row>
    <row r="1057" spans="1:9">
      <c r="A1057" s="27" t="s">
        <v>25</v>
      </c>
      <c r="B1057" s="27" t="s">
        <v>14</v>
      </c>
      <c r="C1057" s="28">
        <v>39819</v>
      </c>
      <c r="D1057" s="30">
        <v>12.19</v>
      </c>
      <c r="E1057" s="30">
        <v>12.2</v>
      </c>
      <c r="F1057" s="30">
        <v>11.85</v>
      </c>
      <c r="G1057" s="30">
        <v>11.91</v>
      </c>
      <c r="H1057" s="27">
        <v>125700</v>
      </c>
      <c r="I1057" s="29" t="str">
        <f t="shared" si="17"/>
        <v>Closed</v>
      </c>
    </row>
    <row r="1058" spans="1:9">
      <c r="A1058" s="27" t="s">
        <v>25</v>
      </c>
      <c r="B1058" s="27" t="s">
        <v>14</v>
      </c>
      <c r="C1058" s="28">
        <v>39818</v>
      </c>
      <c r="D1058" s="30">
        <v>11.99</v>
      </c>
      <c r="E1058" s="30">
        <v>12.23</v>
      </c>
      <c r="F1058" s="30">
        <v>11.9</v>
      </c>
      <c r="G1058" s="30">
        <v>12.19</v>
      </c>
      <c r="H1058" s="27">
        <v>66200</v>
      </c>
      <c r="I1058" s="29" t="str">
        <f t="shared" si="17"/>
        <v>Open</v>
      </c>
    </row>
    <row r="1059" spans="1:9">
      <c r="A1059" s="27" t="s">
        <v>25</v>
      </c>
      <c r="B1059" s="27" t="s">
        <v>14</v>
      </c>
      <c r="C1059" s="28">
        <v>39815</v>
      </c>
      <c r="D1059" s="30">
        <v>12.19</v>
      </c>
      <c r="E1059" s="30">
        <v>12.3</v>
      </c>
      <c r="F1059" s="30">
        <v>12.07</v>
      </c>
      <c r="G1059" s="30">
        <v>12.09</v>
      </c>
      <c r="H1059" s="27">
        <v>99100</v>
      </c>
      <c r="I1059" s="29" t="str">
        <f t="shared" si="17"/>
        <v>Open</v>
      </c>
    </row>
    <row r="1060" spans="1:9">
      <c r="A1060" s="27" t="s">
        <v>25</v>
      </c>
      <c r="B1060" s="27" t="s">
        <v>14</v>
      </c>
      <c r="C1060" s="28">
        <v>39813</v>
      </c>
      <c r="D1060" s="30">
        <v>12.15</v>
      </c>
      <c r="E1060" s="30">
        <v>12.32</v>
      </c>
      <c r="F1060" s="30">
        <v>12</v>
      </c>
      <c r="G1060" s="30">
        <v>12.31</v>
      </c>
      <c r="H1060" s="27">
        <v>143000</v>
      </c>
      <c r="I1060" s="29" t="str">
        <f t="shared" si="17"/>
        <v>Open</v>
      </c>
    </row>
    <row r="1061" spans="1:9">
      <c r="A1061" s="27" t="s">
        <v>25</v>
      </c>
      <c r="B1061" s="27" t="s">
        <v>14</v>
      </c>
      <c r="C1061" s="28">
        <v>39812</v>
      </c>
      <c r="D1061" s="30">
        <v>12.16</v>
      </c>
      <c r="E1061" s="30">
        <v>12.25</v>
      </c>
      <c r="F1061" s="30">
        <v>12.06</v>
      </c>
      <c r="G1061" s="30">
        <v>12.21</v>
      </c>
      <c r="H1061" s="27">
        <v>145900</v>
      </c>
      <c r="I1061" s="29" t="str">
        <f t="shared" si="17"/>
        <v>Open</v>
      </c>
    </row>
    <row r="1062" spans="1:9">
      <c r="A1062" s="27" t="s">
        <v>25</v>
      </c>
      <c r="B1062" s="27" t="s">
        <v>14</v>
      </c>
      <c r="C1062" s="28">
        <v>39811</v>
      </c>
      <c r="D1062" s="30">
        <v>12.25</v>
      </c>
      <c r="E1062" s="30">
        <v>12.25</v>
      </c>
      <c r="F1062" s="30">
        <v>12.09</v>
      </c>
      <c r="G1062" s="30">
        <v>12.2</v>
      </c>
      <c r="H1062" s="27">
        <v>126900</v>
      </c>
      <c r="I1062" s="29" t="str">
        <f t="shared" si="17"/>
        <v>Closed</v>
      </c>
    </row>
    <row r="1063" spans="1:9">
      <c r="A1063" s="27" t="s">
        <v>25</v>
      </c>
      <c r="B1063" s="27" t="s">
        <v>14</v>
      </c>
      <c r="C1063" s="28">
        <v>39808</v>
      </c>
      <c r="D1063" s="30">
        <v>11.91</v>
      </c>
      <c r="E1063" s="30">
        <v>12.24</v>
      </c>
      <c r="F1063" s="30">
        <v>11.91</v>
      </c>
      <c r="G1063" s="30">
        <v>12.2</v>
      </c>
      <c r="H1063" s="27">
        <v>125200</v>
      </c>
      <c r="I1063" s="29" t="str">
        <f t="shared" si="17"/>
        <v>Open</v>
      </c>
    </row>
    <row r="1064" spans="1:9">
      <c r="A1064" s="27" t="s">
        <v>25</v>
      </c>
      <c r="B1064" s="27" t="s">
        <v>14</v>
      </c>
      <c r="C1064" s="28">
        <v>39806</v>
      </c>
      <c r="D1064" s="30">
        <v>11.8</v>
      </c>
      <c r="E1064" s="30">
        <v>12.09</v>
      </c>
      <c r="F1064" s="30">
        <v>11.62</v>
      </c>
      <c r="G1064" s="30">
        <v>11.78</v>
      </c>
      <c r="H1064" s="27">
        <v>124400</v>
      </c>
      <c r="I1064" s="29" t="str">
        <f t="shared" si="17"/>
        <v>Closed</v>
      </c>
    </row>
    <row r="1065" spans="1:9">
      <c r="A1065" s="27" t="s">
        <v>25</v>
      </c>
      <c r="B1065" s="27" t="s">
        <v>14</v>
      </c>
      <c r="C1065" s="28">
        <v>39805</v>
      </c>
      <c r="D1065" s="30">
        <v>12.1</v>
      </c>
      <c r="E1065" s="30">
        <v>12.18</v>
      </c>
      <c r="F1065" s="30">
        <v>11.75</v>
      </c>
      <c r="G1065" s="30">
        <v>11.8</v>
      </c>
      <c r="H1065" s="27">
        <v>145500</v>
      </c>
      <c r="I1065" s="29" t="str">
        <f t="shared" si="17"/>
        <v>Closed</v>
      </c>
    </row>
    <row r="1066" spans="1:9">
      <c r="A1066" s="27" t="s">
        <v>25</v>
      </c>
      <c r="B1066" s="27" t="s">
        <v>14</v>
      </c>
      <c r="C1066" s="28">
        <v>39804</v>
      </c>
      <c r="D1066" s="30">
        <v>12.17</v>
      </c>
      <c r="E1066" s="30">
        <v>12.2</v>
      </c>
      <c r="F1066" s="30">
        <v>12</v>
      </c>
      <c r="G1066" s="30">
        <v>12.1</v>
      </c>
      <c r="H1066" s="27">
        <v>170700</v>
      </c>
      <c r="I1066" s="29" t="str">
        <f t="shared" si="17"/>
        <v>Closed</v>
      </c>
    </row>
    <row r="1067" spans="1:9">
      <c r="A1067" s="27" t="s">
        <v>25</v>
      </c>
      <c r="B1067" s="27" t="s">
        <v>14</v>
      </c>
      <c r="C1067" s="28">
        <v>39801</v>
      </c>
      <c r="D1067" s="30">
        <v>12.2</v>
      </c>
      <c r="E1067" s="30">
        <v>12.31</v>
      </c>
      <c r="F1067" s="30">
        <v>12.02</v>
      </c>
      <c r="G1067" s="30">
        <v>12.12</v>
      </c>
      <c r="H1067" s="27">
        <v>173100</v>
      </c>
      <c r="I1067" s="29" t="str">
        <f t="shared" si="17"/>
        <v>Closed</v>
      </c>
    </row>
    <row r="1068" spans="1:9">
      <c r="A1068" s="27" t="s">
        <v>25</v>
      </c>
      <c r="B1068" s="27" t="s">
        <v>14</v>
      </c>
      <c r="C1068" s="28">
        <v>39800</v>
      </c>
      <c r="D1068" s="30">
        <v>12.05</v>
      </c>
      <c r="E1068" s="30">
        <v>12.3</v>
      </c>
      <c r="F1068" s="30">
        <v>11.85</v>
      </c>
      <c r="G1068" s="30">
        <v>12.2</v>
      </c>
      <c r="H1068" s="27">
        <v>235100</v>
      </c>
      <c r="I1068" s="29" t="str">
        <f t="shared" si="17"/>
        <v>Closed</v>
      </c>
    </row>
    <row r="1069" spans="1:9">
      <c r="A1069" s="27" t="s">
        <v>25</v>
      </c>
      <c r="B1069" s="27" t="s">
        <v>14</v>
      </c>
      <c r="C1069" s="28">
        <v>39799</v>
      </c>
      <c r="D1069" s="30">
        <v>12.15</v>
      </c>
      <c r="E1069" s="30">
        <v>12.29</v>
      </c>
      <c r="F1069" s="30">
        <v>12</v>
      </c>
      <c r="G1069" s="30">
        <v>12.06</v>
      </c>
      <c r="H1069" s="27">
        <v>137700</v>
      </c>
      <c r="I1069" s="29" t="str">
        <f t="shared" si="17"/>
        <v>Open</v>
      </c>
    </row>
    <row r="1070" spans="1:9">
      <c r="A1070" s="27" t="s">
        <v>25</v>
      </c>
      <c r="B1070" s="27" t="s">
        <v>14</v>
      </c>
      <c r="C1070" s="28">
        <v>39798</v>
      </c>
      <c r="D1070" s="30">
        <v>12.05</v>
      </c>
      <c r="E1070" s="30">
        <v>12.2</v>
      </c>
      <c r="F1070" s="30">
        <v>12</v>
      </c>
      <c r="G1070" s="30">
        <v>12.1</v>
      </c>
      <c r="H1070" s="27">
        <v>139000</v>
      </c>
      <c r="I1070" s="29" t="str">
        <f t="shared" si="17"/>
        <v>Open</v>
      </c>
    </row>
    <row r="1071" spans="1:9">
      <c r="A1071" s="27" t="s">
        <v>25</v>
      </c>
      <c r="B1071" s="27" t="s">
        <v>14</v>
      </c>
      <c r="C1071" s="28">
        <v>39797</v>
      </c>
      <c r="D1071" s="30">
        <v>12.37</v>
      </c>
      <c r="E1071" s="30">
        <v>12.5</v>
      </c>
      <c r="F1071" s="30">
        <v>12.07</v>
      </c>
      <c r="G1071" s="30">
        <v>12.36</v>
      </c>
      <c r="H1071" s="27">
        <v>148100</v>
      </c>
      <c r="I1071" s="29" t="str">
        <f t="shared" si="17"/>
        <v>Closed</v>
      </c>
    </row>
    <row r="1072" spans="1:9">
      <c r="A1072" s="27" t="s">
        <v>25</v>
      </c>
      <c r="B1072" s="27" t="s">
        <v>14</v>
      </c>
      <c r="C1072" s="28">
        <v>39794</v>
      </c>
      <c r="D1072" s="30">
        <v>12.48</v>
      </c>
      <c r="E1072" s="30">
        <v>12.54</v>
      </c>
      <c r="F1072" s="30">
        <v>12.21</v>
      </c>
      <c r="G1072" s="30">
        <v>12.37</v>
      </c>
      <c r="H1072" s="27">
        <v>119400</v>
      </c>
      <c r="I1072" s="29" t="str">
        <f t="shared" si="17"/>
        <v>Closed</v>
      </c>
    </row>
    <row r="1073" spans="1:9">
      <c r="A1073" s="27" t="s">
        <v>25</v>
      </c>
      <c r="B1073" s="27" t="s">
        <v>14</v>
      </c>
      <c r="C1073" s="28">
        <v>39793</v>
      </c>
      <c r="D1073" s="30">
        <v>12.55</v>
      </c>
      <c r="E1073" s="30">
        <v>12.59</v>
      </c>
      <c r="F1073" s="30">
        <v>12.36</v>
      </c>
      <c r="G1073" s="30">
        <v>12.48</v>
      </c>
      <c r="H1073" s="27">
        <v>226300</v>
      </c>
      <c r="I1073" s="29" t="str">
        <f t="shared" si="17"/>
        <v>Closed</v>
      </c>
    </row>
    <row r="1074" spans="1:9">
      <c r="A1074" s="27" t="s">
        <v>25</v>
      </c>
      <c r="B1074" s="27" t="s">
        <v>14</v>
      </c>
      <c r="C1074" s="28">
        <v>39792</v>
      </c>
      <c r="D1074" s="30">
        <v>12.2</v>
      </c>
      <c r="E1074" s="30">
        <v>12.84</v>
      </c>
      <c r="F1074" s="30">
        <v>12.2</v>
      </c>
      <c r="G1074" s="30">
        <v>12.46</v>
      </c>
      <c r="H1074" s="27">
        <v>480600</v>
      </c>
      <c r="I1074" s="29" t="str">
        <f t="shared" si="17"/>
        <v>Open</v>
      </c>
    </row>
    <row r="1075" spans="1:9">
      <c r="A1075" s="27" t="s">
        <v>25</v>
      </c>
      <c r="B1075" s="27" t="s">
        <v>14</v>
      </c>
      <c r="C1075" s="28">
        <v>39791</v>
      </c>
      <c r="D1075" s="30">
        <v>12.17</v>
      </c>
      <c r="E1075" s="30">
        <v>12.34</v>
      </c>
      <c r="F1075" s="30">
        <v>11.58</v>
      </c>
      <c r="G1075" s="30">
        <v>12</v>
      </c>
      <c r="H1075" s="27">
        <v>244300</v>
      </c>
      <c r="I1075" s="29" t="str">
        <f t="shared" si="17"/>
        <v>Closed</v>
      </c>
    </row>
    <row r="1076" spans="1:9">
      <c r="A1076" s="27" t="s">
        <v>25</v>
      </c>
      <c r="B1076" s="27" t="s">
        <v>14</v>
      </c>
      <c r="C1076" s="28">
        <v>39790</v>
      </c>
      <c r="D1076" s="30">
        <v>11.85</v>
      </c>
      <c r="E1076" s="30">
        <v>12.5</v>
      </c>
      <c r="F1076" s="30">
        <v>11.85</v>
      </c>
      <c r="G1076" s="30">
        <v>12.15</v>
      </c>
      <c r="H1076" s="27">
        <v>580000</v>
      </c>
      <c r="I1076" s="29" t="str">
        <f t="shared" si="17"/>
        <v>Open</v>
      </c>
    </row>
    <row r="1077" spans="1:9">
      <c r="A1077" s="27" t="s">
        <v>25</v>
      </c>
      <c r="B1077" s="27" t="s">
        <v>14</v>
      </c>
      <c r="C1077" s="28">
        <v>39787</v>
      </c>
      <c r="D1077" s="30">
        <v>12</v>
      </c>
      <c r="E1077" s="30">
        <v>12.52</v>
      </c>
      <c r="F1077" s="30">
        <v>11.75</v>
      </c>
      <c r="G1077" s="30">
        <v>11.89</v>
      </c>
      <c r="H1077" s="27">
        <v>311600</v>
      </c>
      <c r="I1077" s="29" t="str">
        <f t="shared" si="17"/>
        <v>Closed</v>
      </c>
    </row>
    <row r="1078" spans="1:9">
      <c r="A1078" s="27" t="s">
        <v>25</v>
      </c>
      <c r="B1078" s="27" t="s">
        <v>14</v>
      </c>
      <c r="C1078" s="28">
        <v>39786</v>
      </c>
      <c r="D1078" s="30">
        <v>12.25</v>
      </c>
      <c r="E1078" s="30">
        <v>12.4</v>
      </c>
      <c r="F1078" s="30">
        <v>11.82</v>
      </c>
      <c r="G1078" s="30">
        <v>11.93</v>
      </c>
      <c r="H1078" s="27">
        <v>241200</v>
      </c>
      <c r="I1078" s="29" t="str">
        <f t="shared" si="17"/>
        <v>Closed</v>
      </c>
    </row>
    <row r="1079" spans="1:9">
      <c r="A1079" s="27" t="s">
        <v>25</v>
      </c>
      <c r="B1079" s="27" t="s">
        <v>14</v>
      </c>
      <c r="C1079" s="28">
        <v>39785</v>
      </c>
      <c r="D1079" s="30">
        <v>12.65</v>
      </c>
      <c r="E1079" s="30">
        <v>12.95</v>
      </c>
      <c r="F1079" s="30">
        <v>12.16</v>
      </c>
      <c r="G1079" s="30">
        <v>12.19</v>
      </c>
      <c r="H1079" s="27">
        <v>226200</v>
      </c>
      <c r="I1079" s="29" t="str">
        <f t="shared" si="17"/>
        <v>Closed</v>
      </c>
    </row>
    <row r="1080" spans="1:9">
      <c r="A1080" s="27" t="s">
        <v>25</v>
      </c>
      <c r="B1080" s="27" t="s">
        <v>14</v>
      </c>
      <c r="C1080" s="28">
        <v>39784</v>
      </c>
      <c r="D1080" s="30">
        <v>12.89</v>
      </c>
      <c r="E1080" s="30">
        <v>13</v>
      </c>
      <c r="F1080" s="30">
        <v>12.64</v>
      </c>
      <c r="G1080" s="30">
        <v>12.75</v>
      </c>
      <c r="H1080" s="27">
        <v>161400</v>
      </c>
      <c r="I1080" s="29" t="str">
        <f t="shared" si="17"/>
        <v>Closed</v>
      </c>
    </row>
    <row r="1081" spans="1:9">
      <c r="A1081" s="27" t="s">
        <v>25</v>
      </c>
      <c r="B1081" s="27" t="s">
        <v>14</v>
      </c>
      <c r="C1081" s="28">
        <v>39783</v>
      </c>
      <c r="D1081" s="30">
        <v>12.98</v>
      </c>
      <c r="E1081" s="30">
        <v>13.04</v>
      </c>
      <c r="F1081" s="30">
        <v>12.85</v>
      </c>
      <c r="G1081" s="30">
        <v>12.95</v>
      </c>
      <c r="H1081" s="27">
        <v>205000</v>
      </c>
      <c r="I1081" s="29" t="str">
        <f t="shared" si="17"/>
        <v>Open</v>
      </c>
    </row>
    <row r="1082" spans="1:9">
      <c r="A1082" s="27" t="s">
        <v>25</v>
      </c>
      <c r="B1082" s="27" t="s">
        <v>14</v>
      </c>
      <c r="C1082" s="28">
        <v>39780</v>
      </c>
      <c r="D1082" s="30">
        <v>13.03</v>
      </c>
      <c r="E1082" s="30">
        <v>13.28</v>
      </c>
      <c r="F1082" s="30">
        <v>12.94</v>
      </c>
      <c r="G1082" s="30">
        <v>12.97</v>
      </c>
      <c r="H1082" s="27">
        <v>138200</v>
      </c>
      <c r="I1082" s="29" t="str">
        <f t="shared" si="17"/>
        <v>Open</v>
      </c>
    </row>
    <row r="1083" spans="1:9">
      <c r="A1083" s="27" t="s">
        <v>25</v>
      </c>
      <c r="B1083" s="27" t="s">
        <v>14</v>
      </c>
      <c r="C1083" s="28">
        <v>39778</v>
      </c>
      <c r="D1083" s="30">
        <v>13.52</v>
      </c>
      <c r="E1083" s="30">
        <v>13.52</v>
      </c>
      <c r="F1083" s="30">
        <v>12.85</v>
      </c>
      <c r="G1083" s="30">
        <v>13.03</v>
      </c>
      <c r="H1083" s="27">
        <v>178700</v>
      </c>
      <c r="I1083" s="29" t="str">
        <f t="shared" si="17"/>
        <v>Closed</v>
      </c>
    </row>
    <row r="1084" spans="1:9">
      <c r="A1084" s="27" t="s">
        <v>25</v>
      </c>
      <c r="B1084" s="27" t="s">
        <v>14</v>
      </c>
      <c r="C1084" s="28">
        <v>39777</v>
      </c>
      <c r="D1084" s="30">
        <v>12.96</v>
      </c>
      <c r="E1084" s="30">
        <v>13.5</v>
      </c>
      <c r="F1084" s="30">
        <v>12.65</v>
      </c>
      <c r="G1084" s="30">
        <v>13.5</v>
      </c>
      <c r="H1084" s="27">
        <v>191800</v>
      </c>
      <c r="I1084" s="29" t="str">
        <f t="shared" si="17"/>
        <v>Closed</v>
      </c>
    </row>
    <row r="1085" spans="1:9">
      <c r="A1085" s="27" t="s">
        <v>25</v>
      </c>
      <c r="B1085" s="27" t="s">
        <v>14</v>
      </c>
      <c r="C1085" s="28">
        <v>39776</v>
      </c>
      <c r="D1085" s="30">
        <v>13.48</v>
      </c>
      <c r="E1085" s="30">
        <v>13.49</v>
      </c>
      <c r="F1085" s="30">
        <v>12.88</v>
      </c>
      <c r="G1085" s="30">
        <v>12.97</v>
      </c>
      <c r="H1085" s="27">
        <v>166600</v>
      </c>
      <c r="I1085" s="29" t="str">
        <f t="shared" si="17"/>
        <v>Closed</v>
      </c>
    </row>
    <row r="1086" spans="1:9">
      <c r="A1086" s="27" t="s">
        <v>25</v>
      </c>
      <c r="B1086" s="27" t="s">
        <v>14</v>
      </c>
      <c r="C1086" s="28">
        <v>39773</v>
      </c>
      <c r="D1086" s="30">
        <v>13.56</v>
      </c>
      <c r="E1086" s="30">
        <v>13.6</v>
      </c>
      <c r="F1086" s="30">
        <v>13.31</v>
      </c>
      <c r="G1086" s="30">
        <v>13.46</v>
      </c>
      <c r="H1086" s="27">
        <v>165000</v>
      </c>
      <c r="I1086" s="29" t="str">
        <f t="shared" si="17"/>
        <v>Closed</v>
      </c>
    </row>
    <row r="1087" spans="1:9">
      <c r="A1087" s="27" t="s">
        <v>25</v>
      </c>
      <c r="B1087" s="27" t="s">
        <v>14</v>
      </c>
      <c r="C1087" s="28">
        <v>39772</v>
      </c>
      <c r="D1087" s="30">
        <v>13.48</v>
      </c>
      <c r="E1087" s="30">
        <v>13.65</v>
      </c>
      <c r="F1087" s="30">
        <v>13.3</v>
      </c>
      <c r="G1087" s="30">
        <v>13.56</v>
      </c>
      <c r="H1087" s="27">
        <v>156900</v>
      </c>
      <c r="I1087" s="29" t="str">
        <f t="shared" si="17"/>
        <v>Closed</v>
      </c>
    </row>
    <row r="1088" spans="1:9">
      <c r="A1088" s="27" t="s">
        <v>25</v>
      </c>
      <c r="B1088" s="27" t="s">
        <v>14</v>
      </c>
      <c r="C1088" s="28">
        <v>39771</v>
      </c>
      <c r="D1088" s="30">
        <v>13.1</v>
      </c>
      <c r="E1088" s="30">
        <v>13.42</v>
      </c>
      <c r="F1088" s="30">
        <v>13.1</v>
      </c>
      <c r="G1088" s="30">
        <v>13.38</v>
      </c>
      <c r="H1088" s="27">
        <v>285700</v>
      </c>
      <c r="I1088" s="29" t="str">
        <f t="shared" si="17"/>
        <v>Open</v>
      </c>
    </row>
    <row r="1089" spans="1:9">
      <c r="A1089" s="27" t="s">
        <v>25</v>
      </c>
      <c r="B1089" s="27" t="s">
        <v>14</v>
      </c>
      <c r="C1089" s="28">
        <v>39770</v>
      </c>
      <c r="D1089" s="30">
        <v>13.13</v>
      </c>
      <c r="E1089" s="30">
        <v>13.29</v>
      </c>
      <c r="F1089" s="30">
        <v>12.84</v>
      </c>
      <c r="G1089" s="30">
        <v>13.19</v>
      </c>
      <c r="H1089" s="27">
        <v>204000</v>
      </c>
      <c r="I1089" s="29" t="str">
        <f t="shared" si="17"/>
        <v>Closed</v>
      </c>
    </row>
    <row r="1090" spans="1:9">
      <c r="A1090" s="27" t="s">
        <v>25</v>
      </c>
      <c r="B1090" s="27" t="s">
        <v>14</v>
      </c>
      <c r="C1090" s="28">
        <v>39769</v>
      </c>
      <c r="D1090" s="30">
        <v>13.4</v>
      </c>
      <c r="E1090" s="30">
        <v>13.41</v>
      </c>
      <c r="F1090" s="30">
        <v>13.12</v>
      </c>
      <c r="G1090" s="30">
        <v>13.13</v>
      </c>
      <c r="H1090" s="27">
        <v>218100</v>
      </c>
      <c r="I1090" s="29" t="str">
        <f t="shared" si="17"/>
        <v>Closed</v>
      </c>
    </row>
    <row r="1091" spans="1:9">
      <c r="A1091" s="27" t="s">
        <v>25</v>
      </c>
      <c r="B1091" s="27" t="s">
        <v>14</v>
      </c>
      <c r="C1091" s="28">
        <v>39766</v>
      </c>
      <c r="D1091" s="30">
        <v>13.6</v>
      </c>
      <c r="E1091" s="30">
        <v>14.17</v>
      </c>
      <c r="F1091" s="30">
        <v>13.1</v>
      </c>
      <c r="G1091" s="30">
        <v>13.3</v>
      </c>
      <c r="H1091" s="27">
        <v>285200</v>
      </c>
      <c r="I1091" s="29" t="str">
        <f t="shared" si="17"/>
        <v>Closed</v>
      </c>
    </row>
    <row r="1092" spans="1:9">
      <c r="A1092" s="27" t="s">
        <v>25</v>
      </c>
      <c r="B1092" s="27" t="s">
        <v>14</v>
      </c>
      <c r="C1092" s="28">
        <v>39765</v>
      </c>
      <c r="D1092" s="30">
        <v>13.25</v>
      </c>
      <c r="E1092" s="30">
        <v>13.25</v>
      </c>
      <c r="F1092" s="30">
        <v>13.2</v>
      </c>
      <c r="G1092" s="30">
        <v>13.22</v>
      </c>
      <c r="H1092" s="27">
        <v>346000</v>
      </c>
      <c r="I1092" s="29" t="str">
        <f t="shared" ref="I1092:I1155" si="18">IF(F1092&lt;D1092-0.15,"Closed","Open")</f>
        <v>Open</v>
      </c>
    </row>
    <row r="1093" spans="1:9">
      <c r="A1093" s="27" t="s">
        <v>25</v>
      </c>
      <c r="B1093" s="27" t="s">
        <v>14</v>
      </c>
      <c r="C1093" s="28">
        <v>39764</v>
      </c>
      <c r="D1093" s="30">
        <v>13.2</v>
      </c>
      <c r="E1093" s="30">
        <v>13.47</v>
      </c>
      <c r="F1093" s="30">
        <v>13</v>
      </c>
      <c r="G1093" s="30">
        <v>13.15</v>
      </c>
      <c r="H1093" s="27">
        <v>548700</v>
      </c>
      <c r="I1093" s="29" t="str">
        <f t="shared" si="18"/>
        <v>Closed</v>
      </c>
    </row>
    <row r="1094" spans="1:9">
      <c r="A1094" s="27" t="s">
        <v>25</v>
      </c>
      <c r="B1094" s="27" t="s">
        <v>14</v>
      </c>
      <c r="C1094" s="28">
        <v>39763</v>
      </c>
      <c r="D1094" s="30">
        <v>13.25</v>
      </c>
      <c r="E1094" s="30">
        <v>13.38</v>
      </c>
      <c r="F1094" s="30">
        <v>13.17</v>
      </c>
      <c r="G1094" s="30">
        <v>13.17</v>
      </c>
      <c r="H1094" s="27">
        <v>240500</v>
      </c>
      <c r="I1094" s="29" t="str">
        <f t="shared" si="18"/>
        <v>Open</v>
      </c>
    </row>
    <row r="1095" spans="1:9">
      <c r="A1095" s="27" t="s">
        <v>25</v>
      </c>
      <c r="B1095" s="27" t="s">
        <v>14</v>
      </c>
      <c r="C1095" s="28">
        <v>39762</v>
      </c>
      <c r="D1095" s="30">
        <v>13.3</v>
      </c>
      <c r="E1095" s="30">
        <v>13.54</v>
      </c>
      <c r="F1095" s="30">
        <v>13.23</v>
      </c>
      <c r="G1095" s="30">
        <v>13.24</v>
      </c>
      <c r="H1095" s="27">
        <v>368300</v>
      </c>
      <c r="I1095" s="29" t="str">
        <f t="shared" si="18"/>
        <v>Open</v>
      </c>
    </row>
    <row r="1096" spans="1:9">
      <c r="A1096" s="27" t="s">
        <v>25</v>
      </c>
      <c r="B1096" s="27" t="s">
        <v>14</v>
      </c>
      <c r="C1096" s="28">
        <v>39759</v>
      </c>
      <c r="D1096" s="30">
        <v>13.25</v>
      </c>
      <c r="E1096" s="30">
        <v>13.35</v>
      </c>
      <c r="F1096" s="30">
        <v>13.24</v>
      </c>
      <c r="G1096" s="30">
        <v>13.24</v>
      </c>
      <c r="H1096" s="27">
        <v>402000</v>
      </c>
      <c r="I1096" s="29" t="str">
        <f t="shared" si="18"/>
        <v>Open</v>
      </c>
    </row>
    <row r="1097" spans="1:9">
      <c r="A1097" s="27" t="s">
        <v>25</v>
      </c>
      <c r="B1097" s="27" t="s">
        <v>14</v>
      </c>
      <c r="C1097" s="28">
        <v>39758</v>
      </c>
      <c r="D1097" s="30">
        <v>13.25</v>
      </c>
      <c r="E1097" s="30">
        <v>13.33</v>
      </c>
      <c r="F1097" s="30">
        <v>13.22</v>
      </c>
      <c r="G1097" s="30">
        <v>13.25</v>
      </c>
      <c r="H1097" s="27">
        <v>518100</v>
      </c>
      <c r="I1097" s="29" t="str">
        <f t="shared" si="18"/>
        <v>Open</v>
      </c>
    </row>
    <row r="1098" spans="1:9">
      <c r="A1098" s="27" t="s">
        <v>25</v>
      </c>
      <c r="B1098" s="27" t="s">
        <v>14</v>
      </c>
      <c r="C1098" s="28">
        <v>39757</v>
      </c>
      <c r="D1098" s="30">
        <v>13.35</v>
      </c>
      <c r="E1098" s="30">
        <v>13.46</v>
      </c>
      <c r="F1098" s="30">
        <v>13.15</v>
      </c>
      <c r="G1098" s="30">
        <v>13.24</v>
      </c>
      <c r="H1098" s="27">
        <v>778600</v>
      </c>
      <c r="I1098" s="29" t="str">
        <f t="shared" si="18"/>
        <v>Closed</v>
      </c>
    </row>
    <row r="1099" spans="1:9">
      <c r="A1099" s="27" t="s">
        <v>25</v>
      </c>
      <c r="B1099" s="27" t="s">
        <v>14</v>
      </c>
      <c r="C1099" s="28">
        <v>39756</v>
      </c>
      <c r="D1099" s="30">
        <v>13.7</v>
      </c>
      <c r="E1099" s="30">
        <v>13.76</v>
      </c>
      <c r="F1099" s="30">
        <v>13.19</v>
      </c>
      <c r="G1099" s="30">
        <v>13.34</v>
      </c>
      <c r="H1099" s="27">
        <v>1112200</v>
      </c>
      <c r="I1099" s="29" t="str">
        <f t="shared" si="18"/>
        <v>Closed</v>
      </c>
    </row>
    <row r="1100" spans="1:9">
      <c r="A1100" s="27" t="s">
        <v>25</v>
      </c>
      <c r="B1100" s="27" t="s">
        <v>14</v>
      </c>
      <c r="C1100" s="28">
        <v>39755</v>
      </c>
      <c r="D1100" s="30">
        <v>13.25</v>
      </c>
      <c r="E1100" s="30">
        <v>13.3</v>
      </c>
      <c r="F1100" s="30">
        <v>12.96</v>
      </c>
      <c r="G1100" s="30">
        <v>12.97</v>
      </c>
      <c r="H1100" s="27">
        <v>426000</v>
      </c>
      <c r="I1100" s="29" t="str">
        <f t="shared" si="18"/>
        <v>Closed</v>
      </c>
    </row>
    <row r="1101" spans="1:9">
      <c r="A1101" s="27" t="s">
        <v>25</v>
      </c>
      <c r="B1101" s="27" t="s">
        <v>14</v>
      </c>
      <c r="C1101" s="28">
        <v>39752</v>
      </c>
      <c r="D1101" s="30">
        <v>12.7</v>
      </c>
      <c r="E1101" s="30">
        <v>13.4</v>
      </c>
      <c r="F1101" s="30">
        <v>12.68</v>
      </c>
      <c r="G1101" s="30">
        <v>13.3</v>
      </c>
      <c r="H1101" s="27">
        <v>485500</v>
      </c>
      <c r="I1101" s="29" t="str">
        <f t="shared" si="18"/>
        <v>Open</v>
      </c>
    </row>
    <row r="1102" spans="1:9">
      <c r="A1102" s="27" t="s">
        <v>25</v>
      </c>
      <c r="B1102" s="27" t="s">
        <v>14</v>
      </c>
      <c r="C1102" s="28">
        <v>39751</v>
      </c>
      <c r="D1102" s="30">
        <v>12.28</v>
      </c>
      <c r="E1102" s="30">
        <v>12.5</v>
      </c>
      <c r="F1102" s="30">
        <v>12.2</v>
      </c>
      <c r="G1102" s="30">
        <v>12.45</v>
      </c>
      <c r="H1102" s="27">
        <v>149900</v>
      </c>
      <c r="I1102" s="29" t="str">
        <f t="shared" si="18"/>
        <v>Open</v>
      </c>
    </row>
    <row r="1103" spans="1:9">
      <c r="A1103" s="27" t="s">
        <v>25</v>
      </c>
      <c r="B1103" s="27" t="s">
        <v>14</v>
      </c>
      <c r="C1103" s="28">
        <v>39750</v>
      </c>
      <c r="D1103" s="30">
        <v>12.3</v>
      </c>
      <c r="E1103" s="30">
        <v>12.5</v>
      </c>
      <c r="F1103" s="30">
        <v>12.06</v>
      </c>
      <c r="G1103" s="30">
        <v>12.27</v>
      </c>
      <c r="H1103" s="27">
        <v>342200</v>
      </c>
      <c r="I1103" s="29" t="str">
        <f t="shared" si="18"/>
        <v>Closed</v>
      </c>
    </row>
    <row r="1104" spans="1:9">
      <c r="A1104" s="27" t="s">
        <v>25</v>
      </c>
      <c r="B1104" s="27" t="s">
        <v>14</v>
      </c>
      <c r="C1104" s="28">
        <v>39749</v>
      </c>
      <c r="D1104" s="30">
        <v>12.82</v>
      </c>
      <c r="E1104" s="30">
        <v>12.83</v>
      </c>
      <c r="F1104" s="30">
        <v>12.25</v>
      </c>
      <c r="G1104" s="30">
        <v>12.28</v>
      </c>
      <c r="H1104" s="27">
        <v>199600</v>
      </c>
      <c r="I1104" s="29" t="str">
        <f t="shared" si="18"/>
        <v>Closed</v>
      </c>
    </row>
    <row r="1105" spans="1:9">
      <c r="A1105" s="27" t="s">
        <v>25</v>
      </c>
      <c r="B1105" s="27" t="s">
        <v>14</v>
      </c>
      <c r="C1105" s="28">
        <v>39748</v>
      </c>
      <c r="D1105" s="30">
        <v>12.92</v>
      </c>
      <c r="E1105" s="30">
        <v>13</v>
      </c>
      <c r="F1105" s="30">
        <v>12.75</v>
      </c>
      <c r="G1105" s="30">
        <v>12.82</v>
      </c>
      <c r="H1105" s="27">
        <v>148100</v>
      </c>
      <c r="I1105" s="29" t="str">
        <f t="shared" si="18"/>
        <v>Closed</v>
      </c>
    </row>
    <row r="1106" spans="1:9">
      <c r="A1106" s="27" t="s">
        <v>25</v>
      </c>
      <c r="B1106" s="27" t="s">
        <v>14</v>
      </c>
      <c r="C1106" s="28">
        <v>39745</v>
      </c>
      <c r="D1106" s="30">
        <v>12.95</v>
      </c>
      <c r="E1106" s="30">
        <v>12.99</v>
      </c>
      <c r="F1106" s="30">
        <v>12.82</v>
      </c>
      <c r="G1106" s="30">
        <v>12.82</v>
      </c>
      <c r="H1106" s="27">
        <v>69400</v>
      </c>
      <c r="I1106" s="29" t="str">
        <f t="shared" si="18"/>
        <v>Open</v>
      </c>
    </row>
    <row r="1107" spans="1:9">
      <c r="A1107" s="27" t="s">
        <v>25</v>
      </c>
      <c r="B1107" s="27" t="s">
        <v>14</v>
      </c>
      <c r="C1107" s="28">
        <v>39744</v>
      </c>
      <c r="D1107" s="30">
        <v>12.95</v>
      </c>
      <c r="E1107" s="30">
        <v>12.96</v>
      </c>
      <c r="F1107" s="30">
        <v>12.62</v>
      </c>
      <c r="G1107" s="30">
        <v>12.85</v>
      </c>
      <c r="H1107" s="27">
        <v>582000</v>
      </c>
      <c r="I1107" s="29" t="str">
        <f t="shared" si="18"/>
        <v>Closed</v>
      </c>
    </row>
    <row r="1108" spans="1:9">
      <c r="A1108" s="27" t="s">
        <v>25</v>
      </c>
      <c r="B1108" s="27" t="s">
        <v>14</v>
      </c>
      <c r="C1108" s="28">
        <v>39743</v>
      </c>
      <c r="D1108" s="30">
        <v>13.7</v>
      </c>
      <c r="E1108" s="30">
        <v>13.7</v>
      </c>
      <c r="F1108" s="30">
        <v>12.65</v>
      </c>
      <c r="G1108" s="30">
        <v>12.98</v>
      </c>
      <c r="H1108" s="27">
        <v>317600</v>
      </c>
      <c r="I1108" s="29" t="str">
        <f t="shared" si="18"/>
        <v>Closed</v>
      </c>
    </row>
    <row r="1109" spans="1:9">
      <c r="A1109" s="27" t="s">
        <v>25</v>
      </c>
      <c r="B1109" s="27" t="s">
        <v>14</v>
      </c>
      <c r="C1109" s="28">
        <v>39742</v>
      </c>
      <c r="D1109" s="30">
        <v>13.8</v>
      </c>
      <c r="E1109" s="30">
        <v>13.85</v>
      </c>
      <c r="F1109" s="30">
        <v>13.6</v>
      </c>
      <c r="G1109" s="30">
        <v>13.7</v>
      </c>
      <c r="H1109" s="27">
        <v>88900</v>
      </c>
      <c r="I1109" s="29" t="str">
        <f t="shared" si="18"/>
        <v>Closed</v>
      </c>
    </row>
    <row r="1110" spans="1:9">
      <c r="A1110" s="27" t="s">
        <v>25</v>
      </c>
      <c r="B1110" s="27" t="s">
        <v>14</v>
      </c>
      <c r="C1110" s="28">
        <v>39741</v>
      </c>
      <c r="D1110" s="30">
        <v>13.9</v>
      </c>
      <c r="E1110" s="30">
        <v>13.99</v>
      </c>
      <c r="F1110" s="30">
        <v>13.75</v>
      </c>
      <c r="G1110" s="30">
        <v>13.78</v>
      </c>
      <c r="H1110" s="27">
        <v>51400</v>
      </c>
      <c r="I1110" s="29" t="str">
        <f t="shared" si="18"/>
        <v>Open</v>
      </c>
    </row>
    <row r="1111" spans="1:9">
      <c r="A1111" s="27" t="s">
        <v>25</v>
      </c>
      <c r="B1111" s="27" t="s">
        <v>14</v>
      </c>
      <c r="C1111" s="28">
        <v>39738</v>
      </c>
      <c r="D1111" s="30">
        <v>13.95</v>
      </c>
      <c r="E1111" s="30">
        <v>14.07</v>
      </c>
      <c r="F1111" s="30">
        <v>13.75</v>
      </c>
      <c r="G1111" s="30">
        <v>13.94</v>
      </c>
      <c r="H1111" s="27">
        <v>96000</v>
      </c>
      <c r="I1111" s="29" t="str">
        <f t="shared" si="18"/>
        <v>Closed</v>
      </c>
    </row>
    <row r="1112" spans="1:9">
      <c r="A1112" s="27" t="s">
        <v>25</v>
      </c>
      <c r="B1112" s="27" t="s">
        <v>14</v>
      </c>
      <c r="C1112" s="28">
        <v>39737</v>
      </c>
      <c r="D1112" s="30">
        <v>14</v>
      </c>
      <c r="E1112" s="30">
        <v>14</v>
      </c>
      <c r="F1112" s="30">
        <v>13.85</v>
      </c>
      <c r="G1112" s="30">
        <v>13.9</v>
      </c>
      <c r="H1112" s="27">
        <v>60100</v>
      </c>
      <c r="I1112" s="29" t="str">
        <f t="shared" si="18"/>
        <v>Open</v>
      </c>
    </row>
    <row r="1113" spans="1:9">
      <c r="A1113" s="27" t="s">
        <v>25</v>
      </c>
      <c r="B1113" s="27" t="s">
        <v>14</v>
      </c>
      <c r="C1113" s="28">
        <v>39736</v>
      </c>
      <c r="D1113" s="30">
        <v>13.9</v>
      </c>
      <c r="E1113" s="30">
        <v>14</v>
      </c>
      <c r="F1113" s="30">
        <v>13.74</v>
      </c>
      <c r="G1113" s="30">
        <v>14</v>
      </c>
      <c r="H1113" s="27">
        <v>53900</v>
      </c>
      <c r="I1113" s="29" t="str">
        <f t="shared" si="18"/>
        <v>Closed</v>
      </c>
    </row>
    <row r="1114" spans="1:9">
      <c r="A1114" s="27" t="s">
        <v>25</v>
      </c>
      <c r="B1114" s="27" t="s">
        <v>14</v>
      </c>
      <c r="C1114" s="28">
        <v>39735</v>
      </c>
      <c r="D1114" s="30">
        <v>13.97</v>
      </c>
      <c r="E1114" s="30">
        <v>14.05</v>
      </c>
      <c r="F1114" s="30">
        <v>13.76</v>
      </c>
      <c r="G1114" s="30">
        <v>14</v>
      </c>
      <c r="H1114" s="27">
        <v>136000</v>
      </c>
      <c r="I1114" s="29" t="str">
        <f t="shared" si="18"/>
        <v>Closed</v>
      </c>
    </row>
    <row r="1115" spans="1:9">
      <c r="A1115" s="27" t="s">
        <v>25</v>
      </c>
      <c r="B1115" s="27" t="s">
        <v>14</v>
      </c>
      <c r="C1115" s="28">
        <v>39734</v>
      </c>
      <c r="D1115" s="30">
        <v>13.95</v>
      </c>
      <c r="E1115" s="30">
        <v>14</v>
      </c>
      <c r="F1115" s="30">
        <v>13.83</v>
      </c>
      <c r="G1115" s="30">
        <v>13.94</v>
      </c>
      <c r="H1115" s="27">
        <v>199900</v>
      </c>
      <c r="I1115" s="29" t="str">
        <f t="shared" si="18"/>
        <v>Open</v>
      </c>
    </row>
    <row r="1116" spans="1:9">
      <c r="A1116" s="27" t="s">
        <v>25</v>
      </c>
      <c r="B1116" s="27" t="s">
        <v>14</v>
      </c>
      <c r="C1116" s="28">
        <v>39731</v>
      </c>
      <c r="D1116" s="30">
        <v>14.04</v>
      </c>
      <c r="E1116" s="30">
        <v>14.1</v>
      </c>
      <c r="F1116" s="30">
        <v>13.8</v>
      </c>
      <c r="G1116" s="30">
        <v>13.85</v>
      </c>
      <c r="H1116" s="27">
        <v>92200</v>
      </c>
      <c r="I1116" s="29" t="str">
        <f t="shared" si="18"/>
        <v>Closed</v>
      </c>
    </row>
    <row r="1117" spans="1:9">
      <c r="A1117" s="27" t="s">
        <v>25</v>
      </c>
      <c r="B1117" s="27" t="s">
        <v>14</v>
      </c>
      <c r="C1117" s="28">
        <v>39730</v>
      </c>
      <c r="D1117" s="30">
        <v>14.25</v>
      </c>
      <c r="E1117" s="30">
        <v>14.35</v>
      </c>
      <c r="F1117" s="30">
        <v>13.97</v>
      </c>
      <c r="G1117" s="30">
        <v>14.06</v>
      </c>
      <c r="H1117" s="27">
        <v>340300</v>
      </c>
      <c r="I1117" s="29" t="str">
        <f t="shared" si="18"/>
        <v>Closed</v>
      </c>
    </row>
    <row r="1118" spans="1:9">
      <c r="A1118" s="27" t="s">
        <v>25</v>
      </c>
      <c r="B1118" s="27" t="s">
        <v>14</v>
      </c>
      <c r="C1118" s="28">
        <v>39729</v>
      </c>
      <c r="D1118" s="30">
        <v>14.25</v>
      </c>
      <c r="E1118" s="30">
        <v>14.35</v>
      </c>
      <c r="F1118" s="30">
        <v>14.08</v>
      </c>
      <c r="G1118" s="30">
        <v>14.3</v>
      </c>
      <c r="H1118" s="27">
        <v>141200</v>
      </c>
      <c r="I1118" s="29" t="str">
        <f t="shared" si="18"/>
        <v>Closed</v>
      </c>
    </row>
    <row r="1119" spans="1:9">
      <c r="A1119" s="27" t="s">
        <v>25</v>
      </c>
      <c r="B1119" s="27" t="s">
        <v>14</v>
      </c>
      <c r="C1119" s="28">
        <v>39728</v>
      </c>
      <c r="D1119" s="30">
        <v>14.38</v>
      </c>
      <c r="E1119" s="30">
        <v>14.54</v>
      </c>
      <c r="F1119" s="30">
        <v>14.1</v>
      </c>
      <c r="G1119" s="30">
        <v>14.19</v>
      </c>
      <c r="H1119" s="27">
        <v>96400</v>
      </c>
      <c r="I1119" s="29" t="str">
        <f t="shared" si="18"/>
        <v>Closed</v>
      </c>
    </row>
    <row r="1120" spans="1:9">
      <c r="A1120" s="27" t="s">
        <v>25</v>
      </c>
      <c r="B1120" s="27" t="s">
        <v>14</v>
      </c>
      <c r="C1120" s="28">
        <v>39727</v>
      </c>
      <c r="D1120" s="30">
        <v>13.82</v>
      </c>
      <c r="E1120" s="30">
        <v>14.46</v>
      </c>
      <c r="F1120" s="30">
        <v>13.76</v>
      </c>
      <c r="G1120" s="30">
        <v>14.42</v>
      </c>
      <c r="H1120" s="27">
        <v>77100</v>
      </c>
      <c r="I1120" s="29" t="str">
        <f t="shared" si="18"/>
        <v>Open</v>
      </c>
    </row>
    <row r="1121" spans="1:9">
      <c r="A1121" s="27" t="s">
        <v>25</v>
      </c>
      <c r="B1121" s="27" t="s">
        <v>14</v>
      </c>
      <c r="C1121" s="28">
        <v>39724</v>
      </c>
      <c r="D1121" s="30">
        <v>14.3</v>
      </c>
      <c r="E1121" s="30">
        <v>14.3</v>
      </c>
      <c r="F1121" s="30">
        <v>13.57</v>
      </c>
      <c r="G1121" s="30">
        <v>13.83</v>
      </c>
      <c r="H1121" s="27">
        <v>255400</v>
      </c>
      <c r="I1121" s="29" t="str">
        <f t="shared" si="18"/>
        <v>Closed</v>
      </c>
    </row>
    <row r="1122" spans="1:9">
      <c r="A1122" s="27" t="s">
        <v>25</v>
      </c>
      <c r="B1122" s="27" t="s">
        <v>14</v>
      </c>
      <c r="C1122" s="28">
        <v>39723</v>
      </c>
      <c r="D1122" s="30">
        <v>14.22</v>
      </c>
      <c r="E1122" s="30">
        <v>14.39</v>
      </c>
      <c r="F1122" s="30">
        <v>14.22</v>
      </c>
      <c r="G1122" s="30">
        <v>14.36</v>
      </c>
      <c r="H1122" s="27">
        <v>132600</v>
      </c>
      <c r="I1122" s="29" t="str">
        <f t="shared" si="18"/>
        <v>Open</v>
      </c>
    </row>
    <row r="1123" spans="1:9">
      <c r="A1123" s="27" t="s">
        <v>25</v>
      </c>
      <c r="B1123" s="27" t="s">
        <v>14</v>
      </c>
      <c r="C1123" s="28">
        <v>39722</v>
      </c>
      <c r="D1123" s="30">
        <v>14.4</v>
      </c>
      <c r="E1123" s="30">
        <v>14.5</v>
      </c>
      <c r="F1123" s="30">
        <v>14</v>
      </c>
      <c r="G1123" s="30">
        <v>14.22</v>
      </c>
      <c r="H1123" s="27">
        <v>174900</v>
      </c>
      <c r="I1123" s="29" t="str">
        <f t="shared" si="18"/>
        <v>Closed</v>
      </c>
    </row>
    <row r="1124" spans="1:9">
      <c r="A1124" s="27" t="s">
        <v>25</v>
      </c>
      <c r="B1124" s="27" t="s">
        <v>14</v>
      </c>
      <c r="C1124" s="28">
        <v>39721</v>
      </c>
      <c r="D1124" s="30">
        <v>14.6</v>
      </c>
      <c r="E1124" s="30">
        <v>14.7</v>
      </c>
      <c r="F1124" s="30">
        <v>14.29</v>
      </c>
      <c r="G1124" s="30">
        <v>14.45</v>
      </c>
      <c r="H1124" s="27">
        <v>105200</v>
      </c>
      <c r="I1124" s="29" t="str">
        <f t="shared" si="18"/>
        <v>Closed</v>
      </c>
    </row>
    <row r="1125" spans="1:9">
      <c r="A1125" s="27" t="s">
        <v>25</v>
      </c>
      <c r="B1125" s="27" t="s">
        <v>14</v>
      </c>
      <c r="C1125" s="28">
        <v>39720</v>
      </c>
      <c r="D1125" s="30">
        <v>14.27</v>
      </c>
      <c r="E1125" s="30">
        <v>14.72</v>
      </c>
      <c r="F1125" s="30">
        <v>14.27</v>
      </c>
      <c r="G1125" s="30">
        <v>14.7</v>
      </c>
      <c r="H1125" s="27">
        <v>125900</v>
      </c>
      <c r="I1125" s="29" t="str">
        <f t="shared" si="18"/>
        <v>Open</v>
      </c>
    </row>
    <row r="1126" spans="1:9">
      <c r="A1126" s="27" t="s">
        <v>25</v>
      </c>
      <c r="B1126" s="27" t="s">
        <v>14</v>
      </c>
      <c r="C1126" s="28">
        <v>39717</v>
      </c>
      <c r="D1126" s="30">
        <v>14.15</v>
      </c>
      <c r="E1126" s="30">
        <v>14.25</v>
      </c>
      <c r="F1126" s="30">
        <v>14</v>
      </c>
      <c r="G1126" s="30">
        <v>14.21</v>
      </c>
      <c r="H1126" s="27">
        <v>115000</v>
      </c>
      <c r="I1126" s="29" t="str">
        <f t="shared" si="18"/>
        <v>Open</v>
      </c>
    </row>
    <row r="1127" spans="1:9">
      <c r="A1127" s="27" t="s">
        <v>25</v>
      </c>
      <c r="B1127" s="27" t="s">
        <v>14</v>
      </c>
      <c r="C1127" s="28">
        <v>39716</v>
      </c>
      <c r="D1127" s="30">
        <v>13.91</v>
      </c>
      <c r="E1127" s="30">
        <v>14.25</v>
      </c>
      <c r="F1127" s="30">
        <v>13.86</v>
      </c>
      <c r="G1127" s="30">
        <v>14.14</v>
      </c>
      <c r="H1127" s="27">
        <v>360900</v>
      </c>
      <c r="I1127" s="29" t="str">
        <f t="shared" si="18"/>
        <v>Open</v>
      </c>
    </row>
    <row r="1128" spans="1:9">
      <c r="A1128" s="27" t="s">
        <v>25</v>
      </c>
      <c r="B1128" s="27" t="s">
        <v>14</v>
      </c>
      <c r="C1128" s="28">
        <v>39715</v>
      </c>
      <c r="D1128" s="30">
        <v>13.68</v>
      </c>
      <c r="E1128" s="30">
        <v>14.31</v>
      </c>
      <c r="F1128" s="30">
        <v>13.52</v>
      </c>
      <c r="G1128" s="30">
        <v>13.91</v>
      </c>
      <c r="H1128" s="27">
        <v>168400</v>
      </c>
      <c r="I1128" s="29" t="str">
        <f t="shared" si="18"/>
        <v>Closed</v>
      </c>
    </row>
    <row r="1129" spans="1:9">
      <c r="A1129" s="27" t="s">
        <v>25</v>
      </c>
      <c r="B1129" s="27" t="s">
        <v>14</v>
      </c>
      <c r="C1129" s="28">
        <v>39714</v>
      </c>
      <c r="D1129" s="30">
        <v>13.75</v>
      </c>
      <c r="E1129" s="30">
        <v>13.98</v>
      </c>
      <c r="F1129" s="30">
        <v>13.51</v>
      </c>
      <c r="G1129" s="30">
        <v>13.75</v>
      </c>
      <c r="H1129" s="27">
        <v>158000</v>
      </c>
      <c r="I1129" s="29" t="str">
        <f t="shared" si="18"/>
        <v>Closed</v>
      </c>
    </row>
    <row r="1130" spans="1:9">
      <c r="A1130" s="27" t="s">
        <v>25</v>
      </c>
      <c r="B1130" s="27" t="s">
        <v>14</v>
      </c>
      <c r="C1130" s="28">
        <v>39713</v>
      </c>
      <c r="D1130" s="30">
        <v>13.38</v>
      </c>
      <c r="E1130" s="30">
        <v>13.96</v>
      </c>
      <c r="F1130" s="30">
        <v>13.2</v>
      </c>
      <c r="G1130" s="30">
        <v>13.75</v>
      </c>
      <c r="H1130" s="27">
        <v>178100</v>
      </c>
      <c r="I1130" s="29" t="str">
        <f t="shared" si="18"/>
        <v>Closed</v>
      </c>
    </row>
    <row r="1131" spans="1:9">
      <c r="A1131" s="27" t="s">
        <v>25</v>
      </c>
      <c r="B1131" s="27" t="s">
        <v>14</v>
      </c>
      <c r="C1131" s="28">
        <v>39710</v>
      </c>
      <c r="D1131" s="30">
        <v>13.86</v>
      </c>
      <c r="E1131" s="30">
        <v>13.86</v>
      </c>
      <c r="F1131" s="30">
        <v>13.29</v>
      </c>
      <c r="G1131" s="30">
        <v>13.36</v>
      </c>
      <c r="H1131" s="27">
        <v>99800</v>
      </c>
      <c r="I1131" s="29" t="str">
        <f t="shared" si="18"/>
        <v>Closed</v>
      </c>
    </row>
    <row r="1132" spans="1:9">
      <c r="A1132" s="27" t="s">
        <v>25</v>
      </c>
      <c r="B1132" s="27" t="s">
        <v>14</v>
      </c>
      <c r="C1132" s="28">
        <v>39709</v>
      </c>
      <c r="D1132" s="30">
        <v>13.33</v>
      </c>
      <c r="E1132" s="30">
        <v>14.05</v>
      </c>
      <c r="F1132" s="30">
        <v>13.33</v>
      </c>
      <c r="G1132" s="30">
        <v>13.95</v>
      </c>
      <c r="H1132" s="27">
        <v>187200</v>
      </c>
      <c r="I1132" s="29" t="str">
        <f t="shared" si="18"/>
        <v>Open</v>
      </c>
    </row>
    <row r="1133" spans="1:9">
      <c r="A1133" s="27" t="s">
        <v>25</v>
      </c>
      <c r="B1133" s="27" t="s">
        <v>14</v>
      </c>
      <c r="C1133" s="28">
        <v>39708</v>
      </c>
      <c r="D1133" s="30">
        <v>13.96</v>
      </c>
      <c r="E1133" s="30">
        <v>13.96</v>
      </c>
      <c r="F1133" s="30">
        <v>13.1</v>
      </c>
      <c r="G1133" s="30">
        <v>13.3</v>
      </c>
      <c r="H1133" s="27">
        <v>132800</v>
      </c>
      <c r="I1133" s="29" t="str">
        <f t="shared" si="18"/>
        <v>Closed</v>
      </c>
    </row>
    <row r="1134" spans="1:9">
      <c r="A1134" s="27" t="s">
        <v>25</v>
      </c>
      <c r="B1134" s="27" t="s">
        <v>14</v>
      </c>
      <c r="C1134" s="28">
        <v>39707</v>
      </c>
      <c r="D1134" s="30">
        <v>14.15</v>
      </c>
      <c r="E1134" s="30">
        <v>14.25</v>
      </c>
      <c r="F1134" s="30">
        <v>13.62</v>
      </c>
      <c r="G1134" s="30">
        <v>13.71</v>
      </c>
      <c r="H1134" s="27">
        <v>191600</v>
      </c>
      <c r="I1134" s="29" t="str">
        <f t="shared" si="18"/>
        <v>Closed</v>
      </c>
    </row>
    <row r="1135" spans="1:9">
      <c r="A1135" s="27" t="s">
        <v>25</v>
      </c>
      <c r="B1135" s="27" t="s">
        <v>14</v>
      </c>
      <c r="C1135" s="28">
        <v>39706</v>
      </c>
      <c r="D1135" s="30">
        <v>14.1</v>
      </c>
      <c r="E1135" s="30">
        <v>14.25</v>
      </c>
      <c r="F1135" s="30">
        <v>13.98</v>
      </c>
      <c r="G1135" s="30">
        <v>13.98</v>
      </c>
      <c r="H1135" s="27">
        <v>233700</v>
      </c>
      <c r="I1135" s="29" t="str">
        <f t="shared" si="18"/>
        <v>Open</v>
      </c>
    </row>
    <row r="1136" spans="1:9">
      <c r="A1136" s="27" t="s">
        <v>25</v>
      </c>
      <c r="B1136" s="27" t="s">
        <v>14</v>
      </c>
      <c r="C1136" s="28">
        <v>39703</v>
      </c>
      <c r="D1136" s="30">
        <v>14.3</v>
      </c>
      <c r="E1136" s="30">
        <v>14.35</v>
      </c>
      <c r="F1136" s="30">
        <v>13.99</v>
      </c>
      <c r="G1136" s="30">
        <v>14.05</v>
      </c>
      <c r="H1136" s="27">
        <v>223000</v>
      </c>
      <c r="I1136" s="29" t="str">
        <f t="shared" si="18"/>
        <v>Closed</v>
      </c>
    </row>
    <row r="1137" spans="1:9">
      <c r="A1137" s="27" t="s">
        <v>25</v>
      </c>
      <c r="B1137" s="27" t="s">
        <v>14</v>
      </c>
      <c r="C1137" s="28">
        <v>39702</v>
      </c>
      <c r="D1137" s="30">
        <v>14.68</v>
      </c>
      <c r="E1137" s="30">
        <v>14.68</v>
      </c>
      <c r="F1137" s="30">
        <v>13.93</v>
      </c>
      <c r="G1137" s="30">
        <v>14.04</v>
      </c>
      <c r="H1137" s="27">
        <v>224700</v>
      </c>
      <c r="I1137" s="29" t="str">
        <f t="shared" si="18"/>
        <v>Closed</v>
      </c>
    </row>
    <row r="1138" spans="1:9">
      <c r="A1138" s="27" t="s">
        <v>25</v>
      </c>
      <c r="B1138" s="27" t="s">
        <v>14</v>
      </c>
      <c r="C1138" s="28">
        <v>39701</v>
      </c>
      <c r="D1138" s="30">
        <v>14.25</v>
      </c>
      <c r="E1138" s="30">
        <v>15</v>
      </c>
      <c r="F1138" s="30">
        <v>13.8</v>
      </c>
      <c r="G1138" s="30">
        <v>14.68</v>
      </c>
      <c r="H1138" s="27">
        <v>830900</v>
      </c>
      <c r="I1138" s="29" t="str">
        <f t="shared" si="18"/>
        <v>Closed</v>
      </c>
    </row>
    <row r="1139" spans="1:9">
      <c r="A1139" s="27" t="s">
        <v>25</v>
      </c>
      <c r="B1139" s="27" t="s">
        <v>14</v>
      </c>
      <c r="C1139" s="28">
        <v>39700</v>
      </c>
      <c r="D1139" s="30">
        <v>16</v>
      </c>
      <c r="E1139" s="30">
        <v>16</v>
      </c>
      <c r="F1139" s="30">
        <v>15.41</v>
      </c>
      <c r="G1139" s="30">
        <v>15.83</v>
      </c>
      <c r="H1139" s="27">
        <v>188300</v>
      </c>
      <c r="I1139" s="29" t="str">
        <f t="shared" si="18"/>
        <v>Closed</v>
      </c>
    </row>
    <row r="1140" spans="1:9">
      <c r="A1140" s="27" t="s">
        <v>25</v>
      </c>
      <c r="B1140" s="27" t="s">
        <v>14</v>
      </c>
      <c r="C1140" s="28">
        <v>39699</v>
      </c>
      <c r="D1140" s="30">
        <v>15.7</v>
      </c>
      <c r="E1140" s="30">
        <v>16.14</v>
      </c>
      <c r="F1140" s="30">
        <v>15.42</v>
      </c>
      <c r="G1140" s="30">
        <v>16.05</v>
      </c>
      <c r="H1140" s="27">
        <v>171000</v>
      </c>
      <c r="I1140" s="29" t="str">
        <f t="shared" si="18"/>
        <v>Closed</v>
      </c>
    </row>
    <row r="1141" spans="1:9">
      <c r="A1141" s="27" t="s">
        <v>25</v>
      </c>
      <c r="B1141" s="27" t="s">
        <v>14</v>
      </c>
      <c r="C1141" s="28">
        <v>39696</v>
      </c>
      <c r="D1141" s="30">
        <v>15.82</v>
      </c>
      <c r="E1141" s="30">
        <v>15.93</v>
      </c>
      <c r="F1141" s="30">
        <v>15.22</v>
      </c>
      <c r="G1141" s="30">
        <v>15.73</v>
      </c>
      <c r="H1141" s="27">
        <v>208900</v>
      </c>
      <c r="I1141" s="29" t="str">
        <f t="shared" si="18"/>
        <v>Closed</v>
      </c>
    </row>
    <row r="1142" spans="1:9">
      <c r="A1142" s="27" t="s">
        <v>25</v>
      </c>
      <c r="B1142" s="27" t="s">
        <v>14</v>
      </c>
      <c r="C1142" s="28">
        <v>39695</v>
      </c>
      <c r="D1142" s="30">
        <v>15.47</v>
      </c>
      <c r="E1142" s="30">
        <v>15.82</v>
      </c>
      <c r="F1142" s="30">
        <v>15.21</v>
      </c>
      <c r="G1142" s="30">
        <v>15.78</v>
      </c>
      <c r="H1142" s="27">
        <v>135000</v>
      </c>
      <c r="I1142" s="29" t="str">
        <f t="shared" si="18"/>
        <v>Closed</v>
      </c>
    </row>
    <row r="1143" spans="1:9">
      <c r="A1143" s="27" t="s">
        <v>25</v>
      </c>
      <c r="B1143" s="27" t="s">
        <v>14</v>
      </c>
      <c r="C1143" s="28">
        <v>39694</v>
      </c>
      <c r="D1143" s="30">
        <v>15.15</v>
      </c>
      <c r="E1143" s="30">
        <v>15.5</v>
      </c>
      <c r="F1143" s="30">
        <v>14.81</v>
      </c>
      <c r="G1143" s="30">
        <v>15.42</v>
      </c>
      <c r="H1143" s="27">
        <v>103500</v>
      </c>
      <c r="I1143" s="29" t="str">
        <f t="shared" si="18"/>
        <v>Closed</v>
      </c>
    </row>
    <row r="1144" spans="1:9">
      <c r="A1144" s="27" t="s">
        <v>25</v>
      </c>
      <c r="B1144" s="27" t="s">
        <v>14</v>
      </c>
      <c r="C1144" s="28">
        <v>39693</v>
      </c>
      <c r="D1144" s="30">
        <v>15.4</v>
      </c>
      <c r="E1144" s="30">
        <v>15.4</v>
      </c>
      <c r="F1144" s="30">
        <v>14.85</v>
      </c>
      <c r="G1144" s="30">
        <v>15.1</v>
      </c>
      <c r="H1144" s="27">
        <v>493300</v>
      </c>
      <c r="I1144" s="29" t="str">
        <f t="shared" si="18"/>
        <v>Closed</v>
      </c>
    </row>
    <row r="1145" spans="1:9">
      <c r="A1145" s="27" t="s">
        <v>25</v>
      </c>
      <c r="B1145" s="27" t="s">
        <v>14</v>
      </c>
      <c r="C1145" s="28">
        <v>39689</v>
      </c>
      <c r="D1145" s="30">
        <v>15.64</v>
      </c>
      <c r="E1145" s="30">
        <v>15.65</v>
      </c>
      <c r="F1145" s="30">
        <v>15.12</v>
      </c>
      <c r="G1145" s="30">
        <v>15.4</v>
      </c>
      <c r="H1145" s="27">
        <v>191600</v>
      </c>
      <c r="I1145" s="29" t="str">
        <f t="shared" si="18"/>
        <v>Closed</v>
      </c>
    </row>
    <row r="1146" spans="1:9">
      <c r="A1146" s="27" t="s">
        <v>25</v>
      </c>
      <c r="B1146" s="27" t="s">
        <v>14</v>
      </c>
      <c r="C1146" s="28">
        <v>39688</v>
      </c>
      <c r="D1146" s="30">
        <v>15.58</v>
      </c>
      <c r="E1146" s="30">
        <v>15.79</v>
      </c>
      <c r="F1146" s="30">
        <v>15.5</v>
      </c>
      <c r="G1146" s="30">
        <v>15.65</v>
      </c>
      <c r="H1146" s="27">
        <v>353200</v>
      </c>
      <c r="I1146" s="29" t="str">
        <f t="shared" si="18"/>
        <v>Open</v>
      </c>
    </row>
    <row r="1147" spans="1:9">
      <c r="A1147" s="27" t="s">
        <v>25</v>
      </c>
      <c r="B1147" s="27" t="s">
        <v>14</v>
      </c>
      <c r="C1147" s="28">
        <v>39687</v>
      </c>
      <c r="D1147" s="30">
        <v>15.97</v>
      </c>
      <c r="E1147" s="30">
        <v>16.05</v>
      </c>
      <c r="F1147" s="30">
        <v>15.35</v>
      </c>
      <c r="G1147" s="30">
        <v>15.43</v>
      </c>
      <c r="H1147" s="27">
        <v>362100</v>
      </c>
      <c r="I1147" s="29" t="str">
        <f t="shared" si="18"/>
        <v>Closed</v>
      </c>
    </row>
    <row r="1148" spans="1:9">
      <c r="A1148" s="27" t="s">
        <v>25</v>
      </c>
      <c r="B1148" s="27" t="s">
        <v>14</v>
      </c>
      <c r="C1148" s="28">
        <v>39686</v>
      </c>
      <c r="D1148" s="30">
        <v>15.98</v>
      </c>
      <c r="E1148" s="30">
        <v>16</v>
      </c>
      <c r="F1148" s="30">
        <v>15.66</v>
      </c>
      <c r="G1148" s="30">
        <v>15.99</v>
      </c>
      <c r="H1148" s="27">
        <v>130200</v>
      </c>
      <c r="I1148" s="29" t="str">
        <f t="shared" si="18"/>
        <v>Closed</v>
      </c>
    </row>
    <row r="1149" spans="1:9">
      <c r="A1149" s="27" t="s">
        <v>25</v>
      </c>
      <c r="B1149" s="27" t="s">
        <v>14</v>
      </c>
      <c r="C1149" s="28">
        <v>39685</v>
      </c>
      <c r="D1149" s="30">
        <v>15.78</v>
      </c>
      <c r="E1149" s="30">
        <v>16.2</v>
      </c>
      <c r="F1149" s="30">
        <v>15.78</v>
      </c>
      <c r="G1149" s="30">
        <v>15.98</v>
      </c>
      <c r="H1149" s="27">
        <v>171600</v>
      </c>
      <c r="I1149" s="29" t="str">
        <f t="shared" si="18"/>
        <v>Open</v>
      </c>
    </row>
    <row r="1150" spans="1:9">
      <c r="A1150" s="27" t="s">
        <v>25</v>
      </c>
      <c r="B1150" s="27" t="s">
        <v>14</v>
      </c>
      <c r="C1150" s="28">
        <v>39682</v>
      </c>
      <c r="D1150" s="30">
        <v>15.96</v>
      </c>
      <c r="E1150" s="30">
        <v>16.09</v>
      </c>
      <c r="F1150" s="30">
        <v>15.52</v>
      </c>
      <c r="G1150" s="30">
        <v>15.65</v>
      </c>
      <c r="H1150" s="27">
        <v>141600</v>
      </c>
      <c r="I1150" s="29" t="str">
        <f t="shared" si="18"/>
        <v>Closed</v>
      </c>
    </row>
    <row r="1151" spans="1:9">
      <c r="A1151" s="27" t="s">
        <v>25</v>
      </c>
      <c r="B1151" s="27" t="s">
        <v>14</v>
      </c>
      <c r="C1151" s="28">
        <v>39681</v>
      </c>
      <c r="D1151" s="30">
        <v>15.61</v>
      </c>
      <c r="E1151" s="30">
        <v>16.27</v>
      </c>
      <c r="F1151" s="30">
        <v>15.32</v>
      </c>
      <c r="G1151" s="30">
        <v>16.100000000000001</v>
      </c>
      <c r="H1151" s="27">
        <v>167500</v>
      </c>
      <c r="I1151" s="29" t="str">
        <f t="shared" si="18"/>
        <v>Closed</v>
      </c>
    </row>
    <row r="1152" spans="1:9">
      <c r="A1152" s="27" t="s">
        <v>25</v>
      </c>
      <c r="B1152" s="27" t="s">
        <v>14</v>
      </c>
      <c r="C1152" s="28">
        <v>39680</v>
      </c>
      <c r="D1152" s="30">
        <v>16.149999999999999</v>
      </c>
      <c r="E1152" s="30">
        <v>16.239999999999998</v>
      </c>
      <c r="F1152" s="30">
        <v>15.45</v>
      </c>
      <c r="G1152" s="30">
        <v>15.67</v>
      </c>
      <c r="H1152" s="27">
        <v>81500</v>
      </c>
      <c r="I1152" s="29" t="str">
        <f t="shared" si="18"/>
        <v>Closed</v>
      </c>
    </row>
    <row r="1153" spans="1:9">
      <c r="A1153" s="27" t="s">
        <v>25</v>
      </c>
      <c r="B1153" s="27" t="s">
        <v>14</v>
      </c>
      <c r="C1153" s="28">
        <v>39679</v>
      </c>
      <c r="D1153" s="30">
        <v>16.27</v>
      </c>
      <c r="E1153" s="30">
        <v>16.27</v>
      </c>
      <c r="F1153" s="30">
        <v>15.91</v>
      </c>
      <c r="G1153" s="30">
        <v>16.05</v>
      </c>
      <c r="H1153" s="27">
        <v>51800</v>
      </c>
      <c r="I1153" s="29" t="str">
        <f t="shared" si="18"/>
        <v>Closed</v>
      </c>
    </row>
    <row r="1154" spans="1:9">
      <c r="A1154" s="27" t="s">
        <v>25</v>
      </c>
      <c r="B1154" s="27" t="s">
        <v>14</v>
      </c>
      <c r="C1154" s="28">
        <v>39678</v>
      </c>
      <c r="D1154" s="30">
        <v>16.350000000000001</v>
      </c>
      <c r="E1154" s="30">
        <v>16.41</v>
      </c>
      <c r="F1154" s="30">
        <v>15.87</v>
      </c>
      <c r="G1154" s="30">
        <v>16.239999999999998</v>
      </c>
      <c r="H1154" s="27">
        <v>101400</v>
      </c>
      <c r="I1154" s="29" t="str">
        <f t="shared" si="18"/>
        <v>Closed</v>
      </c>
    </row>
    <row r="1155" spans="1:9">
      <c r="A1155" s="27" t="s">
        <v>25</v>
      </c>
      <c r="B1155" s="27" t="s">
        <v>14</v>
      </c>
      <c r="C1155" s="28">
        <v>39675</v>
      </c>
      <c r="D1155" s="30">
        <v>16.350000000000001</v>
      </c>
      <c r="E1155" s="30">
        <v>16.75</v>
      </c>
      <c r="F1155" s="30">
        <v>16.11</v>
      </c>
      <c r="G1155" s="30">
        <v>16.260000000000002</v>
      </c>
      <c r="H1155" s="27">
        <v>303200</v>
      </c>
      <c r="I1155" s="29" t="str">
        <f t="shared" si="18"/>
        <v>Closed</v>
      </c>
    </row>
    <row r="1156" spans="1:9">
      <c r="A1156" s="27" t="s">
        <v>25</v>
      </c>
      <c r="B1156" s="27" t="s">
        <v>14</v>
      </c>
      <c r="C1156" s="28">
        <v>39674</v>
      </c>
      <c r="D1156" s="30">
        <v>15.75</v>
      </c>
      <c r="E1156" s="30">
        <v>16.46</v>
      </c>
      <c r="F1156" s="30">
        <v>15.5</v>
      </c>
      <c r="G1156" s="30">
        <v>16.239999999999998</v>
      </c>
      <c r="H1156" s="27">
        <v>198500</v>
      </c>
      <c r="I1156" s="29" t="str">
        <f t="shared" ref="I1156:I1219" si="19">IF(F1156&lt;D1156-0.15,"Closed","Open")</f>
        <v>Closed</v>
      </c>
    </row>
    <row r="1157" spans="1:9">
      <c r="A1157" s="27" t="s">
        <v>25</v>
      </c>
      <c r="B1157" s="27" t="s">
        <v>14</v>
      </c>
      <c r="C1157" s="28">
        <v>39673</v>
      </c>
      <c r="D1157" s="30">
        <v>15.5</v>
      </c>
      <c r="E1157" s="30">
        <v>15.81</v>
      </c>
      <c r="F1157" s="30">
        <v>15.42</v>
      </c>
      <c r="G1157" s="30">
        <v>15.7</v>
      </c>
      <c r="H1157" s="27">
        <v>182900</v>
      </c>
      <c r="I1157" s="29" t="str">
        <f t="shared" si="19"/>
        <v>Open</v>
      </c>
    </row>
    <row r="1158" spans="1:9">
      <c r="A1158" s="27" t="s">
        <v>25</v>
      </c>
      <c r="B1158" s="27" t="s">
        <v>14</v>
      </c>
      <c r="C1158" s="28">
        <v>39672</v>
      </c>
      <c r="D1158" s="30">
        <v>16.100000000000001</v>
      </c>
      <c r="E1158" s="30">
        <v>16.100000000000001</v>
      </c>
      <c r="F1158" s="30">
        <v>15.4</v>
      </c>
      <c r="G1158" s="30">
        <v>15.65</v>
      </c>
      <c r="H1158" s="27">
        <v>208000</v>
      </c>
      <c r="I1158" s="29" t="str">
        <f t="shared" si="19"/>
        <v>Closed</v>
      </c>
    </row>
    <row r="1159" spans="1:9">
      <c r="A1159" s="27" t="s">
        <v>25</v>
      </c>
      <c r="B1159" s="27" t="s">
        <v>14</v>
      </c>
      <c r="C1159" s="28">
        <v>39671</v>
      </c>
      <c r="D1159" s="30">
        <v>16.7</v>
      </c>
      <c r="E1159" s="30">
        <v>16.7</v>
      </c>
      <c r="F1159" s="30">
        <v>15.68</v>
      </c>
      <c r="G1159" s="30">
        <v>16.100000000000001</v>
      </c>
      <c r="H1159" s="27">
        <v>357700</v>
      </c>
      <c r="I1159" s="29" t="str">
        <f t="shared" si="19"/>
        <v>Closed</v>
      </c>
    </row>
    <row r="1160" spans="1:9">
      <c r="A1160" s="27" t="s">
        <v>25</v>
      </c>
      <c r="B1160" s="27" t="s">
        <v>14</v>
      </c>
      <c r="C1160" s="28">
        <v>39668</v>
      </c>
      <c r="D1160" s="30">
        <v>17.25</v>
      </c>
      <c r="E1160" s="30">
        <v>17.850000000000001</v>
      </c>
      <c r="F1160" s="30">
        <v>16.420000000000002</v>
      </c>
      <c r="G1160" s="30">
        <v>16.7</v>
      </c>
      <c r="H1160" s="27">
        <v>718600</v>
      </c>
      <c r="I1160" s="29" t="str">
        <f t="shared" si="19"/>
        <v>Closed</v>
      </c>
    </row>
    <row r="1161" spans="1:9">
      <c r="A1161" s="27" t="s">
        <v>25</v>
      </c>
      <c r="B1161" s="27" t="s">
        <v>14</v>
      </c>
      <c r="C1161" s="28">
        <v>39667</v>
      </c>
      <c r="D1161" s="30">
        <v>14.14</v>
      </c>
      <c r="E1161" s="30">
        <v>16.850000000000001</v>
      </c>
      <c r="F1161" s="30">
        <v>14.14</v>
      </c>
      <c r="G1161" s="30">
        <v>16</v>
      </c>
      <c r="H1161" s="27">
        <v>1130100</v>
      </c>
      <c r="I1161" s="29" t="str">
        <f t="shared" si="19"/>
        <v>Open</v>
      </c>
    </row>
    <row r="1162" spans="1:9">
      <c r="A1162" s="27" t="s">
        <v>25</v>
      </c>
      <c r="B1162" s="27" t="s">
        <v>14</v>
      </c>
      <c r="C1162" s="28">
        <v>39666</v>
      </c>
      <c r="D1162" s="30">
        <v>14.2</v>
      </c>
      <c r="E1162" s="30">
        <v>14.55</v>
      </c>
      <c r="F1162" s="30">
        <v>13.87</v>
      </c>
      <c r="G1162" s="30">
        <v>14.04</v>
      </c>
      <c r="H1162" s="27">
        <v>119000</v>
      </c>
      <c r="I1162" s="29" t="str">
        <f t="shared" si="19"/>
        <v>Closed</v>
      </c>
    </row>
    <row r="1163" spans="1:9">
      <c r="A1163" s="27" t="s">
        <v>25</v>
      </c>
      <c r="B1163" s="27" t="s">
        <v>14</v>
      </c>
      <c r="C1163" s="28">
        <v>39665</v>
      </c>
      <c r="D1163" s="30">
        <v>14</v>
      </c>
      <c r="E1163" s="30">
        <v>14.3</v>
      </c>
      <c r="F1163" s="30">
        <v>13.96</v>
      </c>
      <c r="G1163" s="30">
        <v>14.29</v>
      </c>
      <c r="H1163" s="27">
        <v>237800</v>
      </c>
      <c r="I1163" s="29" t="str">
        <f t="shared" si="19"/>
        <v>Open</v>
      </c>
    </row>
    <row r="1164" spans="1:9">
      <c r="A1164" s="27" t="s">
        <v>25</v>
      </c>
      <c r="B1164" s="27" t="s">
        <v>14</v>
      </c>
      <c r="C1164" s="28">
        <v>39664</v>
      </c>
      <c r="D1164" s="30">
        <v>13.21</v>
      </c>
      <c r="E1164" s="30">
        <v>13.99</v>
      </c>
      <c r="F1164" s="30">
        <v>13.19</v>
      </c>
      <c r="G1164" s="30">
        <v>13.97</v>
      </c>
      <c r="H1164" s="27">
        <v>462400</v>
      </c>
      <c r="I1164" s="29" t="str">
        <f t="shared" si="19"/>
        <v>Open</v>
      </c>
    </row>
    <row r="1165" spans="1:9">
      <c r="A1165" s="27" t="s">
        <v>25</v>
      </c>
      <c r="B1165" s="27" t="s">
        <v>14</v>
      </c>
      <c r="C1165" s="28">
        <v>39661</v>
      </c>
      <c r="D1165" s="30">
        <v>12.42</v>
      </c>
      <c r="E1165" s="30">
        <v>13.27</v>
      </c>
      <c r="F1165" s="30">
        <v>12.39</v>
      </c>
      <c r="G1165" s="30">
        <v>13.21</v>
      </c>
      <c r="H1165" s="27">
        <v>988000</v>
      </c>
      <c r="I1165" s="29" t="str">
        <f t="shared" si="19"/>
        <v>Open</v>
      </c>
    </row>
    <row r="1166" spans="1:9">
      <c r="A1166" s="27" t="s">
        <v>25</v>
      </c>
      <c r="B1166" s="27" t="s">
        <v>14</v>
      </c>
      <c r="C1166" s="28">
        <v>39660</v>
      </c>
      <c r="D1166" s="30">
        <v>12.78</v>
      </c>
      <c r="E1166" s="30">
        <v>12.89</v>
      </c>
      <c r="F1166" s="30">
        <v>12.25</v>
      </c>
      <c r="G1166" s="30">
        <v>12.48</v>
      </c>
      <c r="H1166" s="27">
        <v>364700</v>
      </c>
      <c r="I1166" s="29" t="str">
        <f t="shared" si="19"/>
        <v>Closed</v>
      </c>
    </row>
    <row r="1167" spans="1:9">
      <c r="A1167" s="27" t="s">
        <v>25</v>
      </c>
      <c r="B1167" s="27" t="s">
        <v>14</v>
      </c>
      <c r="C1167" s="28">
        <v>39659</v>
      </c>
      <c r="D1167" s="30">
        <v>12.84</v>
      </c>
      <c r="E1167" s="30">
        <v>13.03</v>
      </c>
      <c r="F1167" s="30">
        <v>12.74</v>
      </c>
      <c r="G1167" s="30">
        <v>12.75</v>
      </c>
      <c r="H1167" s="27">
        <v>160900</v>
      </c>
      <c r="I1167" s="29" t="str">
        <f t="shared" si="19"/>
        <v>Open</v>
      </c>
    </row>
    <row r="1168" spans="1:9">
      <c r="A1168" s="27" t="s">
        <v>25</v>
      </c>
      <c r="B1168" s="27" t="s">
        <v>14</v>
      </c>
      <c r="C1168" s="28">
        <v>39658</v>
      </c>
      <c r="D1168" s="30">
        <v>12.75</v>
      </c>
      <c r="E1168" s="30">
        <v>13.1</v>
      </c>
      <c r="F1168" s="30">
        <v>12.68</v>
      </c>
      <c r="G1168" s="30">
        <v>12.75</v>
      </c>
      <c r="H1168" s="27">
        <v>388600</v>
      </c>
      <c r="I1168" s="29" t="str">
        <f t="shared" si="19"/>
        <v>Open</v>
      </c>
    </row>
    <row r="1169" spans="1:9">
      <c r="A1169" s="27" t="s">
        <v>25</v>
      </c>
      <c r="B1169" s="27" t="s">
        <v>14</v>
      </c>
      <c r="C1169" s="28">
        <v>39657</v>
      </c>
      <c r="D1169" s="30">
        <v>13.1</v>
      </c>
      <c r="E1169" s="30">
        <v>13.1</v>
      </c>
      <c r="F1169" s="30">
        <v>12.4</v>
      </c>
      <c r="G1169" s="30">
        <v>12.62</v>
      </c>
      <c r="H1169" s="27">
        <v>309200</v>
      </c>
      <c r="I1169" s="29" t="str">
        <f t="shared" si="19"/>
        <v>Closed</v>
      </c>
    </row>
    <row r="1170" spans="1:9">
      <c r="A1170" s="27" t="s">
        <v>25</v>
      </c>
      <c r="B1170" s="27" t="s">
        <v>14</v>
      </c>
      <c r="C1170" s="28">
        <v>39654</v>
      </c>
      <c r="D1170" s="30">
        <v>13.2</v>
      </c>
      <c r="E1170" s="30">
        <v>13.25</v>
      </c>
      <c r="F1170" s="30">
        <v>13</v>
      </c>
      <c r="G1170" s="30">
        <v>13.19</v>
      </c>
      <c r="H1170" s="27">
        <v>428200</v>
      </c>
      <c r="I1170" s="29" t="str">
        <f t="shared" si="19"/>
        <v>Closed</v>
      </c>
    </row>
    <row r="1171" spans="1:9">
      <c r="A1171" s="27" t="s">
        <v>25</v>
      </c>
      <c r="B1171" s="27" t="s">
        <v>14</v>
      </c>
      <c r="C1171" s="28">
        <v>39653</v>
      </c>
      <c r="D1171" s="30">
        <v>12.95</v>
      </c>
      <c r="E1171" s="30">
        <v>13.5</v>
      </c>
      <c r="F1171" s="30">
        <v>12.73</v>
      </c>
      <c r="G1171" s="30">
        <v>13.28</v>
      </c>
      <c r="H1171" s="27">
        <v>292600</v>
      </c>
      <c r="I1171" s="29" t="str">
        <f t="shared" si="19"/>
        <v>Closed</v>
      </c>
    </row>
    <row r="1172" spans="1:9">
      <c r="A1172" s="27" t="s">
        <v>25</v>
      </c>
      <c r="B1172" s="27" t="s">
        <v>14</v>
      </c>
      <c r="C1172" s="28">
        <v>39652</v>
      </c>
      <c r="D1172" s="30">
        <v>12.43</v>
      </c>
      <c r="E1172" s="30">
        <v>13.01</v>
      </c>
      <c r="F1172" s="30">
        <v>12.43</v>
      </c>
      <c r="G1172" s="30">
        <v>12.93</v>
      </c>
      <c r="H1172" s="27">
        <v>503600</v>
      </c>
      <c r="I1172" s="29" t="str">
        <f t="shared" si="19"/>
        <v>Open</v>
      </c>
    </row>
    <row r="1173" spans="1:9">
      <c r="A1173" s="27" t="s">
        <v>25</v>
      </c>
      <c r="B1173" s="27" t="s">
        <v>14</v>
      </c>
      <c r="C1173" s="28">
        <v>39651</v>
      </c>
      <c r="D1173" s="30">
        <v>11.75</v>
      </c>
      <c r="E1173" s="30">
        <v>12.25</v>
      </c>
      <c r="F1173" s="30">
        <v>11.73</v>
      </c>
      <c r="G1173" s="30">
        <v>12.25</v>
      </c>
      <c r="H1173" s="27">
        <v>295500</v>
      </c>
      <c r="I1173" s="29" t="str">
        <f t="shared" si="19"/>
        <v>Open</v>
      </c>
    </row>
    <row r="1174" spans="1:9">
      <c r="A1174" s="27" t="s">
        <v>25</v>
      </c>
      <c r="B1174" s="27" t="s">
        <v>14</v>
      </c>
      <c r="C1174" s="28">
        <v>39650</v>
      </c>
      <c r="D1174" s="30">
        <v>11.74</v>
      </c>
      <c r="E1174" s="30">
        <v>11.85</v>
      </c>
      <c r="F1174" s="30">
        <v>11.6</v>
      </c>
      <c r="G1174" s="30">
        <v>11.72</v>
      </c>
      <c r="H1174" s="27">
        <v>128700</v>
      </c>
      <c r="I1174" s="29" t="str">
        <f t="shared" si="19"/>
        <v>Open</v>
      </c>
    </row>
    <row r="1175" spans="1:9">
      <c r="A1175" s="27" t="s">
        <v>25</v>
      </c>
      <c r="B1175" s="27" t="s">
        <v>14</v>
      </c>
      <c r="C1175" s="28">
        <v>39647</v>
      </c>
      <c r="D1175" s="30">
        <v>11.81</v>
      </c>
      <c r="E1175" s="30">
        <v>11.86</v>
      </c>
      <c r="F1175" s="30">
        <v>11.62</v>
      </c>
      <c r="G1175" s="30">
        <v>11.74</v>
      </c>
      <c r="H1175" s="27">
        <v>211500</v>
      </c>
      <c r="I1175" s="29" t="str">
        <f t="shared" si="19"/>
        <v>Closed</v>
      </c>
    </row>
    <row r="1176" spans="1:9">
      <c r="A1176" s="27" t="s">
        <v>25</v>
      </c>
      <c r="B1176" s="27" t="s">
        <v>14</v>
      </c>
      <c r="C1176" s="28">
        <v>39646</v>
      </c>
      <c r="D1176" s="30">
        <v>11.58</v>
      </c>
      <c r="E1176" s="30">
        <v>11.78</v>
      </c>
      <c r="F1176" s="30">
        <v>11.52</v>
      </c>
      <c r="G1176" s="30">
        <v>11.71</v>
      </c>
      <c r="H1176" s="27">
        <v>250000</v>
      </c>
      <c r="I1176" s="29" t="str">
        <f t="shared" si="19"/>
        <v>Open</v>
      </c>
    </row>
    <row r="1177" spans="1:9">
      <c r="A1177" s="27" t="s">
        <v>25</v>
      </c>
      <c r="B1177" s="27" t="s">
        <v>14</v>
      </c>
      <c r="C1177" s="28">
        <v>39645</v>
      </c>
      <c r="D1177" s="30">
        <v>12.03</v>
      </c>
      <c r="E1177" s="30">
        <v>12.06</v>
      </c>
      <c r="F1177" s="30">
        <v>11.45</v>
      </c>
      <c r="G1177" s="30">
        <v>11.68</v>
      </c>
      <c r="H1177" s="27">
        <v>144700</v>
      </c>
      <c r="I1177" s="29" t="str">
        <f t="shared" si="19"/>
        <v>Closed</v>
      </c>
    </row>
    <row r="1178" spans="1:9">
      <c r="A1178" s="27" t="s">
        <v>25</v>
      </c>
      <c r="B1178" s="27" t="s">
        <v>14</v>
      </c>
      <c r="C1178" s="28">
        <v>39644</v>
      </c>
      <c r="D1178" s="30">
        <v>12.13</v>
      </c>
      <c r="E1178" s="30">
        <v>12.4</v>
      </c>
      <c r="F1178" s="30">
        <v>11.98</v>
      </c>
      <c r="G1178" s="30">
        <v>12.11</v>
      </c>
      <c r="H1178" s="27">
        <v>195100</v>
      </c>
      <c r="I1178" s="29" t="str">
        <f t="shared" si="19"/>
        <v>Open</v>
      </c>
    </row>
    <row r="1179" spans="1:9">
      <c r="A1179" s="27" t="s">
        <v>25</v>
      </c>
      <c r="B1179" s="27" t="s">
        <v>14</v>
      </c>
      <c r="C1179" s="28">
        <v>39643</v>
      </c>
      <c r="D1179" s="30">
        <v>12.25</v>
      </c>
      <c r="E1179" s="30">
        <v>12.3</v>
      </c>
      <c r="F1179" s="30">
        <v>11.98</v>
      </c>
      <c r="G1179" s="30">
        <v>12.03</v>
      </c>
      <c r="H1179" s="27">
        <v>214000</v>
      </c>
      <c r="I1179" s="29" t="str">
        <f t="shared" si="19"/>
        <v>Closed</v>
      </c>
    </row>
    <row r="1180" spans="1:9">
      <c r="A1180" s="27" t="s">
        <v>25</v>
      </c>
      <c r="B1180" s="27" t="s">
        <v>14</v>
      </c>
      <c r="C1180" s="28">
        <v>39640</v>
      </c>
      <c r="D1180" s="30">
        <v>12.31</v>
      </c>
      <c r="E1180" s="30">
        <v>12.43</v>
      </c>
      <c r="F1180" s="30">
        <v>12.1</v>
      </c>
      <c r="G1180" s="30">
        <v>12.26</v>
      </c>
      <c r="H1180" s="27">
        <v>84600</v>
      </c>
      <c r="I1180" s="29" t="str">
        <f t="shared" si="19"/>
        <v>Closed</v>
      </c>
    </row>
    <row r="1181" spans="1:9">
      <c r="A1181" s="27" t="s">
        <v>25</v>
      </c>
      <c r="B1181" s="27" t="s">
        <v>14</v>
      </c>
      <c r="C1181" s="28">
        <v>39639</v>
      </c>
      <c r="D1181" s="30">
        <v>12.5</v>
      </c>
      <c r="E1181" s="30">
        <v>12.5</v>
      </c>
      <c r="F1181" s="30">
        <v>12.29</v>
      </c>
      <c r="G1181" s="30">
        <v>12.38</v>
      </c>
      <c r="H1181" s="27">
        <v>111800</v>
      </c>
      <c r="I1181" s="29" t="str">
        <f t="shared" si="19"/>
        <v>Closed</v>
      </c>
    </row>
    <row r="1182" spans="1:9">
      <c r="A1182" s="27" t="s">
        <v>25</v>
      </c>
      <c r="B1182" s="27" t="s">
        <v>14</v>
      </c>
      <c r="C1182" s="28">
        <v>39638</v>
      </c>
      <c r="D1182" s="30">
        <v>12.15</v>
      </c>
      <c r="E1182" s="30">
        <v>12.55</v>
      </c>
      <c r="F1182" s="30">
        <v>12.15</v>
      </c>
      <c r="G1182" s="30">
        <v>12.5</v>
      </c>
      <c r="H1182" s="27">
        <v>335100</v>
      </c>
      <c r="I1182" s="29" t="str">
        <f t="shared" si="19"/>
        <v>Open</v>
      </c>
    </row>
    <row r="1183" spans="1:9">
      <c r="A1183" s="27" t="s">
        <v>25</v>
      </c>
      <c r="B1183" s="27" t="s">
        <v>14</v>
      </c>
      <c r="C1183" s="28">
        <v>39637</v>
      </c>
      <c r="D1183" s="30">
        <v>12.52</v>
      </c>
      <c r="E1183" s="30">
        <v>12.56</v>
      </c>
      <c r="F1183" s="30">
        <v>12.21</v>
      </c>
      <c r="G1183" s="30">
        <v>12.21</v>
      </c>
      <c r="H1183" s="27">
        <v>263300</v>
      </c>
      <c r="I1183" s="29" t="str">
        <f t="shared" si="19"/>
        <v>Closed</v>
      </c>
    </row>
    <row r="1184" spans="1:9">
      <c r="A1184" s="27" t="s">
        <v>25</v>
      </c>
      <c r="B1184" s="27" t="s">
        <v>14</v>
      </c>
      <c r="C1184" s="28">
        <v>39636</v>
      </c>
      <c r="D1184" s="30">
        <v>12.35</v>
      </c>
      <c r="E1184" s="30">
        <v>12.5</v>
      </c>
      <c r="F1184" s="30">
        <v>12.13</v>
      </c>
      <c r="G1184" s="30">
        <v>12.42</v>
      </c>
      <c r="H1184" s="27">
        <v>199900</v>
      </c>
      <c r="I1184" s="29" t="str">
        <f t="shared" si="19"/>
        <v>Closed</v>
      </c>
    </row>
    <row r="1185" spans="1:9">
      <c r="A1185" s="27" t="s">
        <v>25</v>
      </c>
      <c r="B1185" s="27" t="s">
        <v>14</v>
      </c>
      <c r="C1185" s="28">
        <v>39632</v>
      </c>
      <c r="D1185" s="30">
        <v>12.67</v>
      </c>
      <c r="E1185" s="30">
        <v>12.75</v>
      </c>
      <c r="F1185" s="30">
        <v>12.37</v>
      </c>
      <c r="G1185" s="30">
        <v>12.38</v>
      </c>
      <c r="H1185" s="27">
        <v>166700</v>
      </c>
      <c r="I1185" s="29" t="str">
        <f t="shared" si="19"/>
        <v>Closed</v>
      </c>
    </row>
    <row r="1186" spans="1:9">
      <c r="A1186" s="27" t="s">
        <v>25</v>
      </c>
      <c r="B1186" s="27" t="s">
        <v>14</v>
      </c>
      <c r="C1186" s="28">
        <v>39631</v>
      </c>
      <c r="D1186" s="30">
        <v>12.82</v>
      </c>
      <c r="E1186" s="30">
        <v>12.82</v>
      </c>
      <c r="F1186" s="30">
        <v>12.25</v>
      </c>
      <c r="G1186" s="30">
        <v>12.66</v>
      </c>
      <c r="H1186" s="27">
        <v>94600</v>
      </c>
      <c r="I1186" s="29" t="str">
        <f t="shared" si="19"/>
        <v>Closed</v>
      </c>
    </row>
    <row r="1187" spans="1:9">
      <c r="A1187" s="27" t="s">
        <v>25</v>
      </c>
      <c r="B1187" s="27" t="s">
        <v>14</v>
      </c>
      <c r="C1187" s="28">
        <v>39630</v>
      </c>
      <c r="D1187" s="30">
        <v>13.12</v>
      </c>
      <c r="E1187" s="30">
        <v>13.17</v>
      </c>
      <c r="F1187" s="30">
        <v>12.79</v>
      </c>
      <c r="G1187" s="30">
        <v>12.87</v>
      </c>
      <c r="H1187" s="27">
        <v>98200</v>
      </c>
      <c r="I1187" s="29" t="str">
        <f t="shared" si="19"/>
        <v>Closed</v>
      </c>
    </row>
    <row r="1188" spans="1:9">
      <c r="A1188" s="27" t="s">
        <v>25</v>
      </c>
      <c r="B1188" s="27" t="s">
        <v>14</v>
      </c>
      <c r="C1188" s="28">
        <v>39629</v>
      </c>
      <c r="D1188" s="30">
        <v>12.96</v>
      </c>
      <c r="E1188" s="30">
        <v>13.23</v>
      </c>
      <c r="F1188" s="30">
        <v>12.96</v>
      </c>
      <c r="G1188" s="30">
        <v>13.14</v>
      </c>
      <c r="H1188" s="27">
        <v>400400</v>
      </c>
      <c r="I1188" s="29" t="str">
        <f t="shared" si="19"/>
        <v>Open</v>
      </c>
    </row>
    <row r="1189" spans="1:9">
      <c r="A1189" s="27" t="s">
        <v>25</v>
      </c>
      <c r="B1189" s="27" t="s">
        <v>14</v>
      </c>
      <c r="C1189" s="28">
        <v>39626</v>
      </c>
      <c r="D1189" s="30">
        <v>13.1</v>
      </c>
      <c r="E1189" s="30">
        <v>13.18</v>
      </c>
      <c r="F1189" s="30">
        <v>12.95</v>
      </c>
      <c r="G1189" s="30">
        <v>13.01</v>
      </c>
      <c r="H1189" s="27">
        <v>141900</v>
      </c>
      <c r="I1189" s="29" t="str">
        <f t="shared" si="19"/>
        <v>Open</v>
      </c>
    </row>
    <row r="1190" spans="1:9">
      <c r="A1190" s="27" t="s">
        <v>25</v>
      </c>
      <c r="B1190" s="27" t="s">
        <v>14</v>
      </c>
      <c r="C1190" s="28">
        <v>39625</v>
      </c>
      <c r="D1190" s="30">
        <v>13.05</v>
      </c>
      <c r="E1190" s="30">
        <v>13.2</v>
      </c>
      <c r="F1190" s="30">
        <v>12.88</v>
      </c>
      <c r="G1190" s="30">
        <v>13.1</v>
      </c>
      <c r="H1190" s="27">
        <v>182600</v>
      </c>
      <c r="I1190" s="29" t="str">
        <f t="shared" si="19"/>
        <v>Closed</v>
      </c>
    </row>
    <row r="1191" spans="1:9">
      <c r="A1191" s="27" t="s">
        <v>25</v>
      </c>
      <c r="B1191" s="27" t="s">
        <v>14</v>
      </c>
      <c r="C1191" s="28">
        <v>39624</v>
      </c>
      <c r="D1191" s="30">
        <v>12.83</v>
      </c>
      <c r="E1191" s="30">
        <v>13.14</v>
      </c>
      <c r="F1191" s="30">
        <v>12.7</v>
      </c>
      <c r="G1191" s="30">
        <v>13.1</v>
      </c>
      <c r="H1191" s="27">
        <v>332600</v>
      </c>
      <c r="I1191" s="29" t="str">
        <f t="shared" si="19"/>
        <v>Open</v>
      </c>
    </row>
    <row r="1192" spans="1:9">
      <c r="A1192" s="27" t="s">
        <v>25</v>
      </c>
      <c r="B1192" s="27" t="s">
        <v>14</v>
      </c>
      <c r="C1192" s="28">
        <v>39623</v>
      </c>
      <c r="D1192" s="30">
        <v>12.72</v>
      </c>
      <c r="E1192" s="30">
        <v>12.92</v>
      </c>
      <c r="F1192" s="30">
        <v>12.41</v>
      </c>
      <c r="G1192" s="30">
        <v>12.75</v>
      </c>
      <c r="H1192" s="27">
        <v>353800</v>
      </c>
      <c r="I1192" s="29" t="str">
        <f t="shared" si="19"/>
        <v>Closed</v>
      </c>
    </row>
    <row r="1193" spans="1:9">
      <c r="A1193" s="27" t="s">
        <v>25</v>
      </c>
      <c r="B1193" s="27" t="s">
        <v>14</v>
      </c>
      <c r="C1193" s="28">
        <v>39622</v>
      </c>
      <c r="D1193" s="30">
        <v>12.65</v>
      </c>
      <c r="E1193" s="30">
        <v>12.84</v>
      </c>
      <c r="F1193" s="30">
        <v>12.63</v>
      </c>
      <c r="G1193" s="30">
        <v>12.7</v>
      </c>
      <c r="H1193" s="27">
        <v>103200</v>
      </c>
      <c r="I1193" s="29" t="str">
        <f t="shared" si="19"/>
        <v>Open</v>
      </c>
    </row>
    <row r="1194" spans="1:9">
      <c r="A1194" s="27" t="s">
        <v>25</v>
      </c>
      <c r="B1194" s="27" t="s">
        <v>14</v>
      </c>
      <c r="C1194" s="28">
        <v>39619</v>
      </c>
      <c r="D1194" s="30">
        <v>12.75</v>
      </c>
      <c r="E1194" s="30">
        <v>12.86</v>
      </c>
      <c r="F1194" s="30">
        <v>12.4</v>
      </c>
      <c r="G1194" s="30">
        <v>12.7</v>
      </c>
      <c r="H1194" s="27">
        <v>290300</v>
      </c>
      <c r="I1194" s="29" t="str">
        <f t="shared" si="19"/>
        <v>Closed</v>
      </c>
    </row>
    <row r="1195" spans="1:9">
      <c r="A1195" s="27" t="s">
        <v>25</v>
      </c>
      <c r="B1195" s="27" t="s">
        <v>14</v>
      </c>
      <c r="C1195" s="28">
        <v>39618</v>
      </c>
      <c r="D1195" s="30">
        <v>12.51</v>
      </c>
      <c r="E1195" s="30">
        <v>13.1</v>
      </c>
      <c r="F1195" s="30">
        <v>12.44</v>
      </c>
      <c r="G1195" s="30">
        <v>12.75</v>
      </c>
      <c r="H1195" s="27">
        <v>200800</v>
      </c>
      <c r="I1195" s="29" t="str">
        <f t="shared" si="19"/>
        <v>Open</v>
      </c>
    </row>
    <row r="1196" spans="1:9">
      <c r="A1196" s="27" t="s">
        <v>25</v>
      </c>
      <c r="B1196" s="27" t="s">
        <v>14</v>
      </c>
      <c r="C1196" s="28">
        <v>39617</v>
      </c>
      <c r="D1196" s="30">
        <v>13.05</v>
      </c>
      <c r="E1196" s="30">
        <v>13.05</v>
      </c>
      <c r="F1196" s="30">
        <v>11.64</v>
      </c>
      <c r="G1196" s="30">
        <v>12.5</v>
      </c>
      <c r="H1196" s="27">
        <v>549800</v>
      </c>
      <c r="I1196" s="29" t="str">
        <f t="shared" si="19"/>
        <v>Closed</v>
      </c>
    </row>
    <row r="1197" spans="1:9">
      <c r="A1197" s="27" t="s">
        <v>25</v>
      </c>
      <c r="B1197" s="27" t="s">
        <v>14</v>
      </c>
      <c r="C1197" s="28">
        <v>39616</v>
      </c>
      <c r="D1197" s="30">
        <v>14.3</v>
      </c>
      <c r="E1197" s="30">
        <v>14.35</v>
      </c>
      <c r="F1197" s="30">
        <v>14.1</v>
      </c>
      <c r="G1197" s="30">
        <v>14.15</v>
      </c>
      <c r="H1197" s="27">
        <v>289500</v>
      </c>
      <c r="I1197" s="29" t="str">
        <f t="shared" si="19"/>
        <v>Closed</v>
      </c>
    </row>
    <row r="1198" spans="1:9">
      <c r="A1198" s="27" t="s">
        <v>25</v>
      </c>
      <c r="B1198" s="27" t="s">
        <v>14</v>
      </c>
      <c r="C1198" s="28">
        <v>39615</v>
      </c>
      <c r="D1198" s="30">
        <v>14.9</v>
      </c>
      <c r="E1198" s="30">
        <v>14.9</v>
      </c>
      <c r="F1198" s="30">
        <v>14.24</v>
      </c>
      <c r="G1198" s="30">
        <v>14.4</v>
      </c>
      <c r="H1198" s="27">
        <v>149300</v>
      </c>
      <c r="I1198" s="29" t="str">
        <f t="shared" si="19"/>
        <v>Closed</v>
      </c>
    </row>
    <row r="1199" spans="1:9">
      <c r="A1199" s="27" t="s">
        <v>25</v>
      </c>
      <c r="B1199" s="27" t="s">
        <v>14</v>
      </c>
      <c r="C1199" s="28">
        <v>39612</v>
      </c>
      <c r="D1199" s="30">
        <v>14.89</v>
      </c>
      <c r="E1199" s="30">
        <v>15</v>
      </c>
      <c r="F1199" s="30">
        <v>14.63</v>
      </c>
      <c r="G1199" s="30">
        <v>14.85</v>
      </c>
      <c r="H1199" s="27">
        <v>112100</v>
      </c>
      <c r="I1199" s="29" t="str">
        <f t="shared" si="19"/>
        <v>Closed</v>
      </c>
    </row>
    <row r="1200" spans="1:9">
      <c r="A1200" s="27" t="s">
        <v>25</v>
      </c>
      <c r="B1200" s="27" t="s">
        <v>14</v>
      </c>
      <c r="C1200" s="28">
        <v>39611</v>
      </c>
      <c r="D1200" s="30">
        <v>14.62</v>
      </c>
      <c r="E1200" s="30">
        <v>14.8</v>
      </c>
      <c r="F1200" s="30">
        <v>14.43</v>
      </c>
      <c r="G1200" s="30">
        <v>14.79</v>
      </c>
      <c r="H1200" s="27">
        <v>450400</v>
      </c>
      <c r="I1200" s="29" t="str">
        <f t="shared" si="19"/>
        <v>Closed</v>
      </c>
    </row>
    <row r="1201" spans="1:9">
      <c r="A1201" s="27" t="s">
        <v>25</v>
      </c>
      <c r="B1201" s="27" t="s">
        <v>14</v>
      </c>
      <c r="C1201" s="28">
        <v>39610</v>
      </c>
      <c r="D1201" s="30">
        <v>13.98</v>
      </c>
      <c r="E1201" s="30">
        <v>14.4</v>
      </c>
      <c r="F1201" s="30">
        <v>13.8</v>
      </c>
      <c r="G1201" s="30">
        <v>14.14</v>
      </c>
      <c r="H1201" s="27">
        <v>187900</v>
      </c>
      <c r="I1201" s="29" t="str">
        <f t="shared" si="19"/>
        <v>Closed</v>
      </c>
    </row>
    <row r="1202" spans="1:9">
      <c r="A1202" s="27" t="s">
        <v>25</v>
      </c>
      <c r="B1202" s="27" t="s">
        <v>14</v>
      </c>
      <c r="C1202" s="28">
        <v>39609</v>
      </c>
      <c r="D1202" s="30">
        <v>14.15</v>
      </c>
      <c r="E1202" s="30">
        <v>14.45</v>
      </c>
      <c r="F1202" s="30">
        <v>13.85</v>
      </c>
      <c r="G1202" s="30">
        <v>13.88</v>
      </c>
      <c r="H1202" s="27">
        <v>141100</v>
      </c>
      <c r="I1202" s="29" t="str">
        <f t="shared" si="19"/>
        <v>Closed</v>
      </c>
    </row>
    <row r="1203" spans="1:9">
      <c r="A1203" s="27" t="s">
        <v>25</v>
      </c>
      <c r="B1203" s="27" t="s">
        <v>14</v>
      </c>
      <c r="C1203" s="28">
        <v>39608</v>
      </c>
      <c r="D1203" s="30">
        <v>14.02</v>
      </c>
      <c r="E1203" s="30">
        <v>14.25</v>
      </c>
      <c r="F1203" s="30">
        <v>13.77</v>
      </c>
      <c r="G1203" s="30">
        <v>14.15</v>
      </c>
      <c r="H1203" s="27">
        <v>233100</v>
      </c>
      <c r="I1203" s="29" t="str">
        <f t="shared" si="19"/>
        <v>Closed</v>
      </c>
    </row>
    <row r="1204" spans="1:9">
      <c r="A1204" s="27" t="s">
        <v>25</v>
      </c>
      <c r="B1204" s="27" t="s">
        <v>14</v>
      </c>
      <c r="C1204" s="28">
        <v>39605</v>
      </c>
      <c r="D1204" s="30">
        <v>13.24</v>
      </c>
      <c r="E1204" s="30">
        <v>13.93</v>
      </c>
      <c r="F1204" s="30">
        <v>13.06</v>
      </c>
      <c r="G1204" s="30">
        <v>13.93</v>
      </c>
      <c r="H1204" s="27">
        <v>372400</v>
      </c>
      <c r="I1204" s="29" t="str">
        <f t="shared" si="19"/>
        <v>Closed</v>
      </c>
    </row>
    <row r="1205" spans="1:9">
      <c r="A1205" s="27" t="s">
        <v>25</v>
      </c>
      <c r="B1205" s="27" t="s">
        <v>14</v>
      </c>
      <c r="C1205" s="28">
        <v>39604</v>
      </c>
      <c r="D1205" s="30">
        <v>13.07</v>
      </c>
      <c r="E1205" s="30">
        <v>13.09</v>
      </c>
      <c r="F1205" s="30">
        <v>12.78</v>
      </c>
      <c r="G1205" s="30">
        <v>13</v>
      </c>
      <c r="H1205" s="27">
        <v>88800</v>
      </c>
      <c r="I1205" s="29" t="str">
        <f t="shared" si="19"/>
        <v>Closed</v>
      </c>
    </row>
    <row r="1206" spans="1:9">
      <c r="A1206" s="27" t="s">
        <v>25</v>
      </c>
      <c r="B1206" s="27" t="s">
        <v>14</v>
      </c>
      <c r="C1206" s="28">
        <v>39603</v>
      </c>
      <c r="D1206" s="30">
        <v>13.46</v>
      </c>
      <c r="E1206" s="30">
        <v>13.55</v>
      </c>
      <c r="F1206" s="30">
        <v>12.9</v>
      </c>
      <c r="G1206" s="30">
        <v>13.11</v>
      </c>
      <c r="H1206" s="27">
        <v>203400</v>
      </c>
      <c r="I1206" s="29" t="str">
        <f t="shared" si="19"/>
        <v>Closed</v>
      </c>
    </row>
    <row r="1207" spans="1:9">
      <c r="A1207" s="27" t="s">
        <v>25</v>
      </c>
      <c r="B1207" s="27" t="s">
        <v>14</v>
      </c>
      <c r="C1207" s="28">
        <v>39602</v>
      </c>
      <c r="D1207" s="30">
        <v>14</v>
      </c>
      <c r="E1207" s="30">
        <v>14</v>
      </c>
      <c r="F1207" s="30">
        <v>13.02</v>
      </c>
      <c r="G1207" s="30">
        <v>13.46</v>
      </c>
      <c r="H1207" s="27">
        <v>166700</v>
      </c>
      <c r="I1207" s="29" t="str">
        <f t="shared" si="19"/>
        <v>Closed</v>
      </c>
    </row>
    <row r="1208" spans="1:9">
      <c r="A1208" s="27" t="s">
        <v>25</v>
      </c>
      <c r="B1208" s="27" t="s">
        <v>14</v>
      </c>
      <c r="C1208" s="28">
        <v>39601</v>
      </c>
      <c r="D1208" s="30">
        <v>12.72</v>
      </c>
      <c r="E1208" s="30">
        <v>14.2</v>
      </c>
      <c r="F1208" s="30">
        <v>12.62</v>
      </c>
      <c r="G1208" s="30">
        <v>14</v>
      </c>
      <c r="H1208" s="27">
        <v>300800</v>
      </c>
      <c r="I1208" s="29" t="str">
        <f t="shared" si="19"/>
        <v>Open</v>
      </c>
    </row>
    <row r="1209" spans="1:9">
      <c r="A1209" s="27" t="s">
        <v>25</v>
      </c>
      <c r="B1209" s="27" t="s">
        <v>14</v>
      </c>
      <c r="C1209" s="28">
        <v>39598</v>
      </c>
      <c r="D1209" s="30">
        <v>13.81</v>
      </c>
      <c r="E1209" s="30">
        <v>13.81</v>
      </c>
      <c r="F1209" s="30">
        <v>12.23</v>
      </c>
      <c r="G1209" s="30">
        <v>12.6</v>
      </c>
      <c r="H1209" s="27">
        <v>394200</v>
      </c>
      <c r="I1209" s="29" t="str">
        <f t="shared" si="19"/>
        <v>Closed</v>
      </c>
    </row>
    <row r="1210" spans="1:9">
      <c r="A1210" s="27" t="s">
        <v>25</v>
      </c>
      <c r="B1210" s="27" t="s">
        <v>14</v>
      </c>
      <c r="C1210" s="28">
        <v>39597</v>
      </c>
      <c r="D1210" s="30">
        <v>13.47</v>
      </c>
      <c r="E1210" s="30">
        <v>13.93</v>
      </c>
      <c r="F1210" s="30">
        <v>13.47</v>
      </c>
      <c r="G1210" s="30">
        <v>13.78</v>
      </c>
      <c r="H1210" s="27">
        <v>489400</v>
      </c>
      <c r="I1210" s="29" t="str">
        <f t="shared" si="19"/>
        <v>Open</v>
      </c>
    </row>
    <row r="1211" spans="1:9">
      <c r="A1211" s="27" t="s">
        <v>25</v>
      </c>
      <c r="B1211" s="27" t="s">
        <v>14</v>
      </c>
      <c r="C1211" s="28">
        <v>39596</v>
      </c>
      <c r="D1211" s="30">
        <v>13.85</v>
      </c>
      <c r="E1211" s="30">
        <v>13.85</v>
      </c>
      <c r="F1211" s="30">
        <v>13.29</v>
      </c>
      <c r="G1211" s="30">
        <v>13.37</v>
      </c>
      <c r="H1211" s="27">
        <v>289200</v>
      </c>
      <c r="I1211" s="29" t="str">
        <f t="shared" si="19"/>
        <v>Closed</v>
      </c>
    </row>
    <row r="1212" spans="1:9">
      <c r="A1212" s="27" t="s">
        <v>25</v>
      </c>
      <c r="B1212" s="27" t="s">
        <v>14</v>
      </c>
      <c r="C1212" s="28">
        <v>39595</v>
      </c>
      <c r="D1212" s="30">
        <v>13.68</v>
      </c>
      <c r="E1212" s="30">
        <v>13.9</v>
      </c>
      <c r="F1212" s="30">
        <v>13.65</v>
      </c>
      <c r="G1212" s="30">
        <v>13.9</v>
      </c>
      <c r="H1212" s="27">
        <v>361100</v>
      </c>
      <c r="I1212" s="29" t="str">
        <f t="shared" si="19"/>
        <v>Open</v>
      </c>
    </row>
    <row r="1213" spans="1:9">
      <c r="A1213" s="27" t="s">
        <v>25</v>
      </c>
      <c r="B1213" s="27" t="s">
        <v>14</v>
      </c>
      <c r="C1213" s="28">
        <v>39591</v>
      </c>
      <c r="D1213" s="30">
        <v>13.73</v>
      </c>
      <c r="E1213" s="30">
        <v>13.9</v>
      </c>
      <c r="F1213" s="30">
        <v>13.45</v>
      </c>
      <c r="G1213" s="30">
        <v>13.58</v>
      </c>
      <c r="H1213" s="27">
        <v>392500</v>
      </c>
      <c r="I1213" s="29" t="str">
        <f t="shared" si="19"/>
        <v>Closed</v>
      </c>
    </row>
    <row r="1214" spans="1:9">
      <c r="A1214" s="27" t="s">
        <v>25</v>
      </c>
      <c r="B1214" s="27" t="s">
        <v>14</v>
      </c>
      <c r="C1214" s="28">
        <v>39590</v>
      </c>
      <c r="D1214" s="30">
        <v>14.91</v>
      </c>
      <c r="E1214" s="30">
        <v>14.91</v>
      </c>
      <c r="F1214" s="30">
        <v>13.35</v>
      </c>
      <c r="G1214" s="30">
        <v>13.72</v>
      </c>
      <c r="H1214" s="27">
        <v>1791100</v>
      </c>
      <c r="I1214" s="29" t="str">
        <f t="shared" si="19"/>
        <v>Closed</v>
      </c>
    </row>
    <row r="1215" spans="1:9">
      <c r="A1215" s="27" t="s">
        <v>25</v>
      </c>
      <c r="B1215" s="27" t="s">
        <v>14</v>
      </c>
      <c r="C1215" s="28">
        <v>39589</v>
      </c>
      <c r="D1215" s="30">
        <v>15.46</v>
      </c>
      <c r="E1215" s="30">
        <v>15.46</v>
      </c>
      <c r="F1215" s="30">
        <v>14.82</v>
      </c>
      <c r="G1215" s="30">
        <v>14.92</v>
      </c>
      <c r="H1215" s="27">
        <v>228000</v>
      </c>
      <c r="I1215" s="29" t="str">
        <f t="shared" si="19"/>
        <v>Closed</v>
      </c>
    </row>
    <row r="1216" spans="1:9">
      <c r="A1216" s="27" t="s">
        <v>25</v>
      </c>
      <c r="B1216" s="27" t="s">
        <v>14</v>
      </c>
      <c r="C1216" s="28">
        <v>39588</v>
      </c>
      <c r="D1216" s="30">
        <v>15.5</v>
      </c>
      <c r="E1216" s="30">
        <v>15.53</v>
      </c>
      <c r="F1216" s="30">
        <v>15.32</v>
      </c>
      <c r="G1216" s="30">
        <v>15.38</v>
      </c>
      <c r="H1216" s="27">
        <v>262200</v>
      </c>
      <c r="I1216" s="29" t="str">
        <f t="shared" si="19"/>
        <v>Closed</v>
      </c>
    </row>
    <row r="1217" spans="1:9">
      <c r="A1217" s="27" t="s">
        <v>25</v>
      </c>
      <c r="B1217" s="27" t="s">
        <v>14</v>
      </c>
      <c r="C1217" s="28">
        <v>39587</v>
      </c>
      <c r="D1217" s="30">
        <v>15.53</v>
      </c>
      <c r="E1217" s="30">
        <v>15.6</v>
      </c>
      <c r="F1217" s="30">
        <v>15.35</v>
      </c>
      <c r="G1217" s="30">
        <v>15.5</v>
      </c>
      <c r="H1217" s="27">
        <v>318400</v>
      </c>
      <c r="I1217" s="29" t="str">
        <f t="shared" si="19"/>
        <v>Closed</v>
      </c>
    </row>
    <row r="1218" spans="1:9">
      <c r="A1218" s="27" t="s">
        <v>25</v>
      </c>
      <c r="B1218" s="27" t="s">
        <v>14</v>
      </c>
      <c r="C1218" s="28">
        <v>39584</v>
      </c>
      <c r="D1218" s="30">
        <v>15.73</v>
      </c>
      <c r="E1218" s="30">
        <v>15.73</v>
      </c>
      <c r="F1218" s="30">
        <v>15.38</v>
      </c>
      <c r="G1218" s="30">
        <v>15.53</v>
      </c>
      <c r="H1218" s="27">
        <v>188900</v>
      </c>
      <c r="I1218" s="29" t="str">
        <f t="shared" si="19"/>
        <v>Closed</v>
      </c>
    </row>
    <row r="1219" spans="1:9">
      <c r="A1219" s="27" t="s">
        <v>25</v>
      </c>
      <c r="B1219" s="27" t="s">
        <v>14</v>
      </c>
      <c r="C1219" s="28">
        <v>39583</v>
      </c>
      <c r="D1219" s="30">
        <v>15.71</v>
      </c>
      <c r="E1219" s="30">
        <v>15.85</v>
      </c>
      <c r="F1219" s="30">
        <v>15.61</v>
      </c>
      <c r="G1219" s="30">
        <v>15.8</v>
      </c>
      <c r="H1219" s="27">
        <v>553800</v>
      </c>
      <c r="I1219" s="29" t="str">
        <f t="shared" si="19"/>
        <v>Open</v>
      </c>
    </row>
    <row r="1220" spans="1:9">
      <c r="A1220" s="27" t="s">
        <v>25</v>
      </c>
      <c r="B1220" s="27" t="s">
        <v>14</v>
      </c>
      <c r="C1220" s="28">
        <v>39582</v>
      </c>
      <c r="D1220" s="30">
        <v>15.51</v>
      </c>
      <c r="E1220" s="30">
        <v>16</v>
      </c>
      <c r="F1220" s="30">
        <v>15.25</v>
      </c>
      <c r="G1220" s="30">
        <v>15.7</v>
      </c>
      <c r="H1220" s="27">
        <v>413500</v>
      </c>
      <c r="I1220" s="29" t="str">
        <f t="shared" ref="I1220:I1283" si="20">IF(F1220&lt;D1220-0.15,"Closed","Open")</f>
        <v>Closed</v>
      </c>
    </row>
    <row r="1221" spans="1:9">
      <c r="A1221" s="27" t="s">
        <v>25</v>
      </c>
      <c r="B1221" s="27" t="s">
        <v>14</v>
      </c>
      <c r="C1221" s="28">
        <v>39581</v>
      </c>
      <c r="D1221" s="30">
        <v>15.49</v>
      </c>
      <c r="E1221" s="30">
        <v>15.65</v>
      </c>
      <c r="F1221" s="30">
        <v>15</v>
      </c>
      <c r="G1221" s="30">
        <v>15.56</v>
      </c>
      <c r="H1221" s="27">
        <v>241000</v>
      </c>
      <c r="I1221" s="29" t="str">
        <f t="shared" si="20"/>
        <v>Closed</v>
      </c>
    </row>
    <row r="1222" spans="1:9">
      <c r="A1222" s="27" t="s">
        <v>25</v>
      </c>
      <c r="B1222" s="27" t="s">
        <v>14</v>
      </c>
      <c r="C1222" s="28">
        <v>39580</v>
      </c>
      <c r="D1222" s="30">
        <v>16.11</v>
      </c>
      <c r="E1222" s="30">
        <v>16.11</v>
      </c>
      <c r="F1222" s="30">
        <v>15.48</v>
      </c>
      <c r="G1222" s="30">
        <v>15.49</v>
      </c>
      <c r="H1222" s="27">
        <v>653100</v>
      </c>
      <c r="I1222" s="29" t="str">
        <f t="shared" si="20"/>
        <v>Closed</v>
      </c>
    </row>
    <row r="1223" spans="1:9">
      <c r="A1223" s="27" t="s">
        <v>25</v>
      </c>
      <c r="B1223" s="27" t="s">
        <v>14</v>
      </c>
      <c r="C1223" s="28">
        <v>39577</v>
      </c>
      <c r="D1223" s="30">
        <v>15.82</v>
      </c>
      <c r="E1223" s="30">
        <v>16.39</v>
      </c>
      <c r="F1223" s="30">
        <v>15.32</v>
      </c>
      <c r="G1223" s="30">
        <v>16.260000000000002</v>
      </c>
      <c r="H1223" s="27">
        <v>600000</v>
      </c>
      <c r="I1223" s="29" t="str">
        <f t="shared" si="20"/>
        <v>Closed</v>
      </c>
    </row>
    <row r="1224" spans="1:9">
      <c r="A1224" s="27" t="s">
        <v>25</v>
      </c>
      <c r="B1224" s="27" t="s">
        <v>14</v>
      </c>
      <c r="C1224" s="28">
        <v>39576</v>
      </c>
      <c r="D1224" s="30">
        <v>15.48</v>
      </c>
      <c r="E1224" s="30">
        <v>16.149999999999999</v>
      </c>
      <c r="F1224" s="30">
        <v>14.18</v>
      </c>
      <c r="G1224" s="30">
        <v>15.82</v>
      </c>
      <c r="H1224" s="27">
        <v>1236600</v>
      </c>
      <c r="I1224" s="29" t="str">
        <f t="shared" si="20"/>
        <v>Closed</v>
      </c>
    </row>
    <row r="1225" spans="1:9">
      <c r="A1225" s="27" t="s">
        <v>25</v>
      </c>
      <c r="B1225" s="27" t="s">
        <v>14</v>
      </c>
      <c r="C1225" s="28">
        <v>39575</v>
      </c>
      <c r="D1225" s="30">
        <v>15.48</v>
      </c>
      <c r="E1225" s="30">
        <v>16.32</v>
      </c>
      <c r="F1225" s="30">
        <v>15.29</v>
      </c>
      <c r="G1225" s="30">
        <v>15.48</v>
      </c>
      <c r="H1225" s="27">
        <v>2497400</v>
      </c>
      <c r="I1225" s="29" t="str">
        <f t="shared" si="20"/>
        <v>Closed</v>
      </c>
    </row>
    <row r="1226" spans="1:9">
      <c r="A1226" s="27" t="s">
        <v>25</v>
      </c>
      <c r="B1226" s="27" t="s">
        <v>14</v>
      </c>
      <c r="C1226" s="28">
        <v>39574</v>
      </c>
      <c r="D1226" s="30">
        <v>15.06</v>
      </c>
      <c r="E1226" s="30">
        <v>15.72</v>
      </c>
      <c r="F1226" s="30">
        <v>15.06</v>
      </c>
      <c r="G1226" s="30">
        <v>15.48</v>
      </c>
      <c r="H1226" s="27">
        <v>389600</v>
      </c>
      <c r="I1226" s="29" t="str">
        <f t="shared" si="20"/>
        <v>Open</v>
      </c>
    </row>
    <row r="1227" spans="1:9">
      <c r="A1227" s="27" t="s">
        <v>25</v>
      </c>
      <c r="B1227" s="27" t="s">
        <v>14</v>
      </c>
      <c r="C1227" s="28">
        <v>39573</v>
      </c>
      <c r="D1227" s="30">
        <v>14.72</v>
      </c>
      <c r="E1227" s="30">
        <v>15.3</v>
      </c>
      <c r="F1227" s="30">
        <v>14.6</v>
      </c>
      <c r="G1227" s="30">
        <v>15.05</v>
      </c>
      <c r="H1227" s="27">
        <v>896900</v>
      </c>
      <c r="I1227" s="29" t="str">
        <f t="shared" si="20"/>
        <v>Open</v>
      </c>
    </row>
    <row r="1228" spans="1:9">
      <c r="A1228" s="27" t="s">
        <v>25</v>
      </c>
      <c r="B1228" s="27" t="s">
        <v>14</v>
      </c>
      <c r="C1228" s="28">
        <v>39570</v>
      </c>
      <c r="D1228" s="30">
        <v>15</v>
      </c>
      <c r="E1228" s="30">
        <v>15.02</v>
      </c>
      <c r="F1228" s="30">
        <v>14.57</v>
      </c>
      <c r="G1228" s="30">
        <v>14.72</v>
      </c>
      <c r="H1228" s="27">
        <v>190200</v>
      </c>
      <c r="I1228" s="29" t="str">
        <f t="shared" si="20"/>
        <v>Closed</v>
      </c>
    </row>
    <row r="1229" spans="1:9">
      <c r="A1229" s="27" t="s">
        <v>25</v>
      </c>
      <c r="B1229" s="27" t="s">
        <v>14</v>
      </c>
      <c r="C1229" s="28">
        <v>39569</v>
      </c>
      <c r="D1229" s="30">
        <v>14.47</v>
      </c>
      <c r="E1229" s="30">
        <v>15.08</v>
      </c>
      <c r="F1229" s="30">
        <v>14.4</v>
      </c>
      <c r="G1229" s="30">
        <v>14.96</v>
      </c>
      <c r="H1229" s="27">
        <v>221900</v>
      </c>
      <c r="I1229" s="29" t="str">
        <f t="shared" si="20"/>
        <v>Open</v>
      </c>
    </row>
    <row r="1230" spans="1:9">
      <c r="A1230" s="27" t="s">
        <v>25</v>
      </c>
      <c r="B1230" s="27" t="s">
        <v>14</v>
      </c>
      <c r="C1230" s="28">
        <v>39568</v>
      </c>
      <c r="D1230" s="30">
        <v>14.66</v>
      </c>
      <c r="E1230" s="30">
        <v>14.68</v>
      </c>
      <c r="F1230" s="30">
        <v>14.2</v>
      </c>
      <c r="G1230" s="30">
        <v>14.42</v>
      </c>
      <c r="H1230" s="27">
        <v>323000</v>
      </c>
      <c r="I1230" s="29" t="str">
        <f t="shared" si="20"/>
        <v>Closed</v>
      </c>
    </row>
    <row r="1231" spans="1:9">
      <c r="A1231" s="27" t="s">
        <v>25</v>
      </c>
      <c r="B1231" s="27" t="s">
        <v>14</v>
      </c>
      <c r="C1231" s="28">
        <v>39567</v>
      </c>
      <c r="D1231" s="30">
        <v>15.14</v>
      </c>
      <c r="E1231" s="30">
        <v>15.35</v>
      </c>
      <c r="F1231" s="30">
        <v>14.61</v>
      </c>
      <c r="G1231" s="30">
        <v>14.71</v>
      </c>
      <c r="H1231" s="27">
        <v>449100</v>
      </c>
      <c r="I1231" s="29" t="str">
        <f t="shared" si="20"/>
        <v>Closed</v>
      </c>
    </row>
    <row r="1232" spans="1:9">
      <c r="A1232" s="27" t="s">
        <v>25</v>
      </c>
      <c r="B1232" s="27" t="s">
        <v>14</v>
      </c>
      <c r="C1232" s="28">
        <v>39566</v>
      </c>
      <c r="D1232" s="30">
        <v>16.18</v>
      </c>
      <c r="E1232" s="30">
        <v>16.2</v>
      </c>
      <c r="F1232" s="30">
        <v>15</v>
      </c>
      <c r="G1232" s="30">
        <v>15.04</v>
      </c>
      <c r="H1232" s="27">
        <v>279800</v>
      </c>
      <c r="I1232" s="29" t="str">
        <f t="shared" si="20"/>
        <v>Closed</v>
      </c>
    </row>
    <row r="1233" spans="1:9">
      <c r="A1233" s="27" t="s">
        <v>25</v>
      </c>
      <c r="B1233" s="27" t="s">
        <v>14</v>
      </c>
      <c r="C1233" s="28">
        <v>39563</v>
      </c>
      <c r="D1233" s="30">
        <v>16.02</v>
      </c>
      <c r="E1233" s="30">
        <v>16.350000000000001</v>
      </c>
      <c r="F1233" s="30">
        <v>15.82</v>
      </c>
      <c r="G1233" s="30">
        <v>16.18</v>
      </c>
      <c r="H1233" s="27">
        <v>396800</v>
      </c>
      <c r="I1233" s="29" t="str">
        <f t="shared" si="20"/>
        <v>Closed</v>
      </c>
    </row>
    <row r="1234" spans="1:9">
      <c r="A1234" s="27" t="s">
        <v>25</v>
      </c>
      <c r="B1234" s="27" t="s">
        <v>14</v>
      </c>
      <c r="C1234" s="28">
        <v>39562</v>
      </c>
      <c r="D1234" s="30">
        <v>16.37</v>
      </c>
      <c r="E1234" s="30">
        <v>16.600000000000001</v>
      </c>
      <c r="F1234" s="30">
        <v>15.97</v>
      </c>
      <c r="G1234" s="30">
        <v>16.059999999999999</v>
      </c>
      <c r="H1234" s="27">
        <v>619800</v>
      </c>
      <c r="I1234" s="29" t="str">
        <f t="shared" si="20"/>
        <v>Closed</v>
      </c>
    </row>
    <row r="1235" spans="1:9">
      <c r="A1235" s="27" t="s">
        <v>25</v>
      </c>
      <c r="B1235" s="27" t="s">
        <v>14</v>
      </c>
      <c r="C1235" s="28">
        <v>39561</v>
      </c>
      <c r="D1235" s="30">
        <v>16.07</v>
      </c>
      <c r="E1235" s="30">
        <v>16.79</v>
      </c>
      <c r="F1235" s="30">
        <v>15.89</v>
      </c>
      <c r="G1235" s="30">
        <v>16.37</v>
      </c>
      <c r="H1235" s="27">
        <v>484700</v>
      </c>
      <c r="I1235" s="29" t="str">
        <f t="shared" si="20"/>
        <v>Closed</v>
      </c>
    </row>
    <row r="1236" spans="1:9">
      <c r="A1236" s="27" t="s">
        <v>25</v>
      </c>
      <c r="B1236" s="27" t="s">
        <v>14</v>
      </c>
      <c r="C1236" s="28">
        <v>39560</v>
      </c>
      <c r="D1236" s="30">
        <v>16.149999999999999</v>
      </c>
      <c r="E1236" s="30">
        <v>16.25</v>
      </c>
      <c r="F1236" s="30">
        <v>15.97</v>
      </c>
      <c r="G1236" s="30">
        <v>16.07</v>
      </c>
      <c r="H1236" s="27">
        <v>186800</v>
      </c>
      <c r="I1236" s="29" t="str">
        <f t="shared" si="20"/>
        <v>Closed</v>
      </c>
    </row>
    <row r="1237" spans="1:9">
      <c r="A1237" s="27" t="s">
        <v>25</v>
      </c>
      <c r="B1237" s="27" t="s">
        <v>14</v>
      </c>
      <c r="C1237" s="28">
        <v>39559</v>
      </c>
      <c r="D1237" s="30">
        <v>15.6</v>
      </c>
      <c r="E1237" s="30">
        <v>15.85</v>
      </c>
      <c r="F1237" s="30">
        <v>15.6</v>
      </c>
      <c r="G1237" s="30">
        <v>15.67</v>
      </c>
      <c r="H1237" s="27">
        <v>96500</v>
      </c>
      <c r="I1237" s="29" t="str">
        <f t="shared" si="20"/>
        <v>Open</v>
      </c>
    </row>
    <row r="1238" spans="1:9">
      <c r="A1238" s="27" t="s">
        <v>25</v>
      </c>
      <c r="B1238" s="27" t="s">
        <v>14</v>
      </c>
      <c r="C1238" s="28">
        <v>39556</v>
      </c>
      <c r="D1238" s="30">
        <v>15.41</v>
      </c>
      <c r="E1238" s="30">
        <v>15.9</v>
      </c>
      <c r="F1238" s="30">
        <v>15.31</v>
      </c>
      <c r="G1238" s="30">
        <v>15.57</v>
      </c>
      <c r="H1238" s="27">
        <v>157300</v>
      </c>
      <c r="I1238" s="29" t="str">
        <f t="shared" si="20"/>
        <v>Open</v>
      </c>
    </row>
    <row r="1239" spans="1:9">
      <c r="A1239" s="27" t="s">
        <v>25</v>
      </c>
      <c r="B1239" s="27" t="s">
        <v>14</v>
      </c>
      <c r="C1239" s="28">
        <v>39555</v>
      </c>
      <c r="D1239" s="30">
        <v>15.36</v>
      </c>
      <c r="E1239" s="30">
        <v>15.46</v>
      </c>
      <c r="F1239" s="30">
        <v>15.05</v>
      </c>
      <c r="G1239" s="30">
        <v>15.45</v>
      </c>
      <c r="H1239" s="27">
        <v>561300</v>
      </c>
      <c r="I1239" s="29" t="str">
        <f t="shared" si="20"/>
        <v>Closed</v>
      </c>
    </row>
    <row r="1240" spans="1:9">
      <c r="A1240" s="27" t="s">
        <v>25</v>
      </c>
      <c r="B1240" s="27" t="s">
        <v>14</v>
      </c>
      <c r="C1240" s="28">
        <v>39554</v>
      </c>
      <c r="D1240" s="30">
        <v>15.6</v>
      </c>
      <c r="E1240" s="30">
        <v>15.71</v>
      </c>
      <c r="F1240" s="30">
        <v>15.29</v>
      </c>
      <c r="G1240" s="30">
        <v>15.4</v>
      </c>
      <c r="H1240" s="27">
        <v>539400</v>
      </c>
      <c r="I1240" s="29" t="str">
        <f t="shared" si="20"/>
        <v>Closed</v>
      </c>
    </row>
    <row r="1241" spans="1:9">
      <c r="A1241" s="27" t="s">
        <v>25</v>
      </c>
      <c r="B1241" s="27" t="s">
        <v>14</v>
      </c>
      <c r="C1241" s="28">
        <v>39553</v>
      </c>
      <c r="D1241" s="30">
        <v>15.76</v>
      </c>
      <c r="E1241" s="30">
        <v>16</v>
      </c>
      <c r="F1241" s="30">
        <v>15.5</v>
      </c>
      <c r="G1241" s="30">
        <v>15.51</v>
      </c>
      <c r="H1241" s="27">
        <v>699600</v>
      </c>
      <c r="I1241" s="29" t="str">
        <f t="shared" si="20"/>
        <v>Closed</v>
      </c>
    </row>
    <row r="1242" spans="1:9">
      <c r="A1242" s="27" t="s">
        <v>25</v>
      </c>
      <c r="B1242" s="27" t="s">
        <v>14</v>
      </c>
      <c r="C1242" s="28">
        <v>39552</v>
      </c>
      <c r="D1242" s="30">
        <v>15.25</v>
      </c>
      <c r="E1242" s="30">
        <v>15.9</v>
      </c>
      <c r="F1242" s="30">
        <v>15.22</v>
      </c>
      <c r="G1242" s="30">
        <v>15.65</v>
      </c>
      <c r="H1242" s="27">
        <v>1063800</v>
      </c>
      <c r="I1242" s="29" t="str">
        <f t="shared" si="20"/>
        <v>Open</v>
      </c>
    </row>
    <row r="1243" spans="1:9">
      <c r="A1243" s="27" t="s">
        <v>25</v>
      </c>
      <c r="B1243" s="27" t="s">
        <v>14</v>
      </c>
      <c r="C1243" s="28">
        <v>39549</v>
      </c>
      <c r="D1243" s="30">
        <v>15.06</v>
      </c>
      <c r="E1243" s="30">
        <v>15.4</v>
      </c>
      <c r="F1243" s="30">
        <v>14.45</v>
      </c>
      <c r="G1243" s="30">
        <v>14.75</v>
      </c>
      <c r="H1243" s="27">
        <v>1639600</v>
      </c>
      <c r="I1243" s="29" t="str">
        <f t="shared" si="20"/>
        <v>Closed</v>
      </c>
    </row>
    <row r="1244" spans="1:9">
      <c r="A1244" s="27" t="s">
        <v>25</v>
      </c>
      <c r="B1244" s="27" t="s">
        <v>14</v>
      </c>
      <c r="C1244" s="28">
        <v>39548</v>
      </c>
      <c r="D1244" s="30">
        <v>15.95</v>
      </c>
      <c r="E1244" s="30">
        <v>16.11</v>
      </c>
      <c r="F1244" s="30">
        <v>14.73</v>
      </c>
      <c r="G1244" s="30">
        <v>14.99</v>
      </c>
      <c r="H1244" s="27">
        <v>3066100</v>
      </c>
      <c r="I1244" s="29" t="str">
        <f t="shared" si="20"/>
        <v>Closed</v>
      </c>
    </row>
    <row r="1245" spans="1:9">
      <c r="A1245" s="27" t="s">
        <v>25</v>
      </c>
      <c r="B1245" s="27" t="s">
        <v>14</v>
      </c>
      <c r="C1245" s="28">
        <v>39547</v>
      </c>
      <c r="D1245" s="30">
        <v>20.05</v>
      </c>
      <c r="E1245" s="30">
        <v>20.05</v>
      </c>
      <c r="F1245" s="30">
        <v>15.8</v>
      </c>
      <c r="G1245" s="30">
        <v>16.350000000000001</v>
      </c>
      <c r="H1245" s="27">
        <v>4328000</v>
      </c>
      <c r="I1245" s="29" t="str">
        <f t="shared" si="20"/>
        <v>Closed</v>
      </c>
    </row>
    <row r="1246" spans="1:9">
      <c r="A1246" s="27" t="s">
        <v>25</v>
      </c>
      <c r="B1246" s="27" t="s">
        <v>14</v>
      </c>
      <c r="C1246" s="28">
        <v>39546</v>
      </c>
      <c r="D1246" s="30">
        <v>20.5</v>
      </c>
      <c r="E1246" s="30">
        <v>20.5</v>
      </c>
      <c r="F1246" s="30">
        <v>20.05</v>
      </c>
      <c r="G1246" s="30">
        <v>20.059999999999999</v>
      </c>
      <c r="H1246" s="27">
        <v>267400</v>
      </c>
      <c r="I1246" s="29" t="str">
        <f t="shared" si="20"/>
        <v>Closed</v>
      </c>
    </row>
    <row r="1247" spans="1:9">
      <c r="A1247" s="27" t="s">
        <v>25</v>
      </c>
      <c r="B1247" s="27" t="s">
        <v>14</v>
      </c>
      <c r="C1247" s="28">
        <v>39545</v>
      </c>
      <c r="D1247" s="30">
        <v>20.190000000000001</v>
      </c>
      <c r="E1247" s="30">
        <v>20.420000000000002</v>
      </c>
      <c r="F1247" s="30">
        <v>20</v>
      </c>
      <c r="G1247" s="30">
        <v>20.329999999999998</v>
      </c>
      <c r="H1247" s="27">
        <v>81400</v>
      </c>
      <c r="I1247" s="29" t="str">
        <f t="shared" si="20"/>
        <v>Closed</v>
      </c>
    </row>
    <row r="1248" spans="1:9">
      <c r="A1248" s="27" t="s">
        <v>25</v>
      </c>
      <c r="B1248" s="27" t="s">
        <v>14</v>
      </c>
      <c r="C1248" s="28">
        <v>39542</v>
      </c>
      <c r="D1248" s="30">
        <v>20</v>
      </c>
      <c r="E1248" s="30">
        <v>20.6</v>
      </c>
      <c r="F1248" s="30">
        <v>20</v>
      </c>
      <c r="G1248" s="30">
        <v>20.22</v>
      </c>
      <c r="H1248" s="27">
        <v>47900</v>
      </c>
      <c r="I1248" s="29" t="str">
        <f t="shared" si="20"/>
        <v>Open</v>
      </c>
    </row>
    <row r="1249" spans="1:9">
      <c r="A1249" s="27" t="s">
        <v>25</v>
      </c>
      <c r="B1249" s="27" t="s">
        <v>14</v>
      </c>
      <c r="C1249" s="28">
        <v>39541</v>
      </c>
      <c r="D1249" s="30">
        <v>19.52</v>
      </c>
      <c r="E1249" s="30">
        <v>20.2</v>
      </c>
      <c r="F1249" s="30">
        <v>19.5</v>
      </c>
      <c r="G1249" s="30">
        <v>19.95</v>
      </c>
      <c r="H1249" s="27">
        <v>197300</v>
      </c>
      <c r="I1249" s="29" t="str">
        <f t="shared" si="20"/>
        <v>Open</v>
      </c>
    </row>
    <row r="1250" spans="1:9">
      <c r="A1250" s="27" t="s">
        <v>25</v>
      </c>
      <c r="B1250" s="27" t="s">
        <v>14</v>
      </c>
      <c r="C1250" s="28">
        <v>39540</v>
      </c>
      <c r="D1250" s="30">
        <v>19.95</v>
      </c>
      <c r="E1250" s="30">
        <v>20.100000000000001</v>
      </c>
      <c r="F1250" s="30">
        <v>19.03</v>
      </c>
      <c r="G1250" s="30">
        <v>19.510000000000002</v>
      </c>
      <c r="H1250" s="27">
        <v>229500</v>
      </c>
      <c r="I1250" s="29" t="str">
        <f t="shared" si="20"/>
        <v>Closed</v>
      </c>
    </row>
    <row r="1251" spans="1:9">
      <c r="A1251" s="27" t="s">
        <v>25</v>
      </c>
      <c r="B1251" s="27" t="s">
        <v>14</v>
      </c>
      <c r="C1251" s="28">
        <v>39539</v>
      </c>
      <c r="D1251" s="30">
        <v>20.399999999999999</v>
      </c>
      <c r="E1251" s="30">
        <v>20.55</v>
      </c>
      <c r="F1251" s="30">
        <v>19.739999999999998</v>
      </c>
      <c r="G1251" s="30">
        <v>19.84</v>
      </c>
      <c r="H1251" s="27">
        <v>158200</v>
      </c>
      <c r="I1251" s="29" t="str">
        <f t="shared" si="20"/>
        <v>Closed</v>
      </c>
    </row>
    <row r="1252" spans="1:9">
      <c r="A1252" s="27" t="s">
        <v>25</v>
      </c>
      <c r="B1252" s="27" t="s">
        <v>14</v>
      </c>
      <c r="C1252" s="28">
        <v>39538</v>
      </c>
      <c r="D1252" s="30">
        <v>21.1</v>
      </c>
      <c r="E1252" s="30">
        <v>21.1</v>
      </c>
      <c r="F1252" s="30">
        <v>20.399999999999999</v>
      </c>
      <c r="G1252" s="30">
        <v>20.51</v>
      </c>
      <c r="H1252" s="27">
        <v>43200</v>
      </c>
      <c r="I1252" s="29" t="str">
        <f t="shared" si="20"/>
        <v>Closed</v>
      </c>
    </row>
    <row r="1253" spans="1:9">
      <c r="A1253" s="27" t="s">
        <v>25</v>
      </c>
      <c r="B1253" s="27" t="s">
        <v>14</v>
      </c>
      <c r="C1253" s="28">
        <v>39535</v>
      </c>
      <c r="D1253" s="30">
        <v>22.7</v>
      </c>
      <c r="E1253" s="30">
        <v>22.7</v>
      </c>
      <c r="F1253" s="30">
        <v>21.15</v>
      </c>
      <c r="G1253" s="30">
        <v>21.16</v>
      </c>
      <c r="H1253" s="27">
        <v>315400</v>
      </c>
      <c r="I1253" s="29" t="str">
        <f t="shared" si="20"/>
        <v>Closed</v>
      </c>
    </row>
    <row r="1254" spans="1:9">
      <c r="A1254" s="27" t="s">
        <v>25</v>
      </c>
      <c r="B1254" s="27" t="s">
        <v>14</v>
      </c>
      <c r="C1254" s="28">
        <v>39534</v>
      </c>
      <c r="D1254" s="30">
        <v>23.5</v>
      </c>
      <c r="E1254" s="30">
        <v>23.85</v>
      </c>
      <c r="F1254" s="30">
        <v>22.1</v>
      </c>
      <c r="G1254" s="30">
        <v>22.74</v>
      </c>
      <c r="H1254" s="27">
        <v>74600</v>
      </c>
      <c r="I1254" s="29" t="str">
        <f t="shared" si="20"/>
        <v>Closed</v>
      </c>
    </row>
    <row r="1255" spans="1:9">
      <c r="A1255" s="27" t="s">
        <v>25</v>
      </c>
      <c r="B1255" s="27" t="s">
        <v>14</v>
      </c>
      <c r="C1255" s="28">
        <v>39533</v>
      </c>
      <c r="D1255" s="30">
        <v>21.4</v>
      </c>
      <c r="E1255" s="30">
        <v>23</v>
      </c>
      <c r="F1255" s="30">
        <v>21.39</v>
      </c>
      <c r="G1255" s="30">
        <v>22.75</v>
      </c>
      <c r="H1255" s="27">
        <v>143200</v>
      </c>
      <c r="I1255" s="29" t="str">
        <f t="shared" si="20"/>
        <v>Open</v>
      </c>
    </row>
    <row r="1256" spans="1:9">
      <c r="A1256" s="27" t="s">
        <v>25</v>
      </c>
      <c r="B1256" s="27" t="s">
        <v>14</v>
      </c>
      <c r="C1256" s="28">
        <v>39532</v>
      </c>
      <c r="D1256" s="30">
        <v>20.8</v>
      </c>
      <c r="E1256" s="30">
        <v>21.39</v>
      </c>
      <c r="F1256" s="30">
        <v>20.75</v>
      </c>
      <c r="G1256" s="30">
        <v>21.39</v>
      </c>
      <c r="H1256" s="27">
        <v>273800</v>
      </c>
      <c r="I1256" s="29" t="str">
        <f t="shared" si="20"/>
        <v>Open</v>
      </c>
    </row>
    <row r="1257" spans="1:9">
      <c r="A1257" s="27" t="s">
        <v>25</v>
      </c>
      <c r="B1257" s="27" t="s">
        <v>14</v>
      </c>
      <c r="C1257" s="28">
        <v>39531</v>
      </c>
      <c r="D1257" s="30">
        <v>20.2</v>
      </c>
      <c r="E1257" s="30">
        <v>20.79</v>
      </c>
      <c r="F1257" s="30">
        <v>20.149999999999999</v>
      </c>
      <c r="G1257" s="30">
        <v>20.79</v>
      </c>
      <c r="H1257" s="27">
        <v>260000</v>
      </c>
      <c r="I1257" s="29" t="str">
        <f t="shared" si="20"/>
        <v>Open</v>
      </c>
    </row>
    <row r="1258" spans="1:9">
      <c r="A1258" s="27" t="s">
        <v>25</v>
      </c>
      <c r="B1258" s="27" t="s">
        <v>14</v>
      </c>
      <c r="C1258" s="28">
        <v>39527</v>
      </c>
      <c r="D1258" s="30">
        <v>20.75</v>
      </c>
      <c r="E1258" s="30">
        <v>20.75</v>
      </c>
      <c r="F1258" s="30">
        <v>20.13</v>
      </c>
      <c r="G1258" s="30">
        <v>20.2</v>
      </c>
      <c r="H1258" s="27">
        <v>207500</v>
      </c>
      <c r="I1258" s="29" t="str">
        <f t="shared" si="20"/>
        <v>Closed</v>
      </c>
    </row>
    <row r="1259" spans="1:9">
      <c r="A1259" s="27" t="s">
        <v>25</v>
      </c>
      <c r="B1259" s="27" t="s">
        <v>14</v>
      </c>
      <c r="C1259" s="28">
        <v>39526</v>
      </c>
      <c r="D1259" s="30">
        <v>20.95</v>
      </c>
      <c r="E1259" s="30">
        <v>20.95</v>
      </c>
      <c r="F1259" s="30">
        <v>20.7</v>
      </c>
      <c r="G1259" s="30">
        <v>20.79</v>
      </c>
      <c r="H1259" s="27">
        <v>193600</v>
      </c>
      <c r="I1259" s="29" t="str">
        <f t="shared" si="20"/>
        <v>Closed</v>
      </c>
    </row>
    <row r="1260" spans="1:9">
      <c r="A1260" s="27" t="s">
        <v>25</v>
      </c>
      <c r="B1260" s="27" t="s">
        <v>14</v>
      </c>
      <c r="C1260" s="28">
        <v>39525</v>
      </c>
      <c r="D1260" s="30">
        <v>20.9</v>
      </c>
      <c r="E1260" s="30">
        <v>21.05</v>
      </c>
      <c r="F1260" s="30">
        <v>20.77</v>
      </c>
      <c r="G1260" s="30">
        <v>20.95</v>
      </c>
      <c r="H1260" s="27">
        <v>81900</v>
      </c>
      <c r="I1260" s="29" t="str">
        <f t="shared" si="20"/>
        <v>Open</v>
      </c>
    </row>
    <row r="1261" spans="1:9">
      <c r="A1261" s="27" t="s">
        <v>25</v>
      </c>
      <c r="B1261" s="27" t="s">
        <v>14</v>
      </c>
      <c r="C1261" s="28">
        <v>39524</v>
      </c>
      <c r="D1261" s="30">
        <v>21.6</v>
      </c>
      <c r="E1261" s="30">
        <v>21.61</v>
      </c>
      <c r="F1261" s="30">
        <v>20.95</v>
      </c>
      <c r="G1261" s="30">
        <v>21</v>
      </c>
      <c r="H1261" s="27">
        <v>33200</v>
      </c>
      <c r="I1261" s="29" t="str">
        <f t="shared" si="20"/>
        <v>Closed</v>
      </c>
    </row>
    <row r="1262" spans="1:9">
      <c r="A1262" s="27" t="s">
        <v>25</v>
      </c>
      <c r="B1262" s="27" t="s">
        <v>14</v>
      </c>
      <c r="C1262" s="28">
        <v>39521</v>
      </c>
      <c r="D1262" s="30">
        <v>21.85</v>
      </c>
      <c r="E1262" s="30">
        <v>21.9</v>
      </c>
      <c r="F1262" s="30">
        <v>21.6</v>
      </c>
      <c r="G1262" s="30">
        <v>21.6</v>
      </c>
      <c r="H1262" s="27">
        <v>134400</v>
      </c>
      <c r="I1262" s="29" t="str">
        <f t="shared" si="20"/>
        <v>Closed</v>
      </c>
    </row>
    <row r="1263" spans="1:9">
      <c r="A1263" s="27" t="s">
        <v>25</v>
      </c>
      <c r="B1263" s="27" t="s">
        <v>14</v>
      </c>
      <c r="C1263" s="28">
        <v>39520</v>
      </c>
      <c r="D1263" s="30">
        <v>22</v>
      </c>
      <c r="E1263" s="30">
        <v>22</v>
      </c>
      <c r="F1263" s="30">
        <v>21.8</v>
      </c>
      <c r="G1263" s="30">
        <v>21.85</v>
      </c>
      <c r="H1263" s="27">
        <v>176000</v>
      </c>
      <c r="I1263" s="29" t="str">
        <f t="shared" si="20"/>
        <v>Closed</v>
      </c>
    </row>
    <row r="1264" spans="1:9">
      <c r="A1264" s="27" t="s">
        <v>25</v>
      </c>
      <c r="B1264" s="27" t="s">
        <v>14</v>
      </c>
      <c r="C1264" s="28">
        <v>39519</v>
      </c>
      <c r="D1264" s="30">
        <v>21.95</v>
      </c>
      <c r="E1264" s="30">
        <v>22</v>
      </c>
      <c r="F1264" s="30">
        <v>21.6</v>
      </c>
      <c r="G1264" s="30">
        <v>22</v>
      </c>
      <c r="H1264" s="27">
        <v>60300</v>
      </c>
      <c r="I1264" s="29" t="str">
        <f t="shared" si="20"/>
        <v>Closed</v>
      </c>
    </row>
    <row r="1265" spans="1:9">
      <c r="A1265" s="27" t="s">
        <v>25</v>
      </c>
      <c r="B1265" s="27" t="s">
        <v>14</v>
      </c>
      <c r="C1265" s="28">
        <v>39518</v>
      </c>
      <c r="D1265" s="30">
        <v>22.3</v>
      </c>
      <c r="E1265" s="30">
        <v>22.3</v>
      </c>
      <c r="F1265" s="30">
        <v>22</v>
      </c>
      <c r="G1265" s="30">
        <v>22</v>
      </c>
      <c r="H1265" s="27">
        <v>146000</v>
      </c>
      <c r="I1265" s="29" t="str">
        <f t="shared" si="20"/>
        <v>Closed</v>
      </c>
    </row>
    <row r="1266" spans="1:9">
      <c r="A1266" s="27" t="s">
        <v>25</v>
      </c>
      <c r="B1266" s="27" t="s">
        <v>14</v>
      </c>
      <c r="C1266" s="28">
        <v>39517</v>
      </c>
      <c r="D1266" s="30">
        <v>22.55</v>
      </c>
      <c r="E1266" s="30">
        <v>22.72</v>
      </c>
      <c r="F1266" s="30">
        <v>22.24</v>
      </c>
      <c r="G1266" s="30">
        <v>22.3</v>
      </c>
      <c r="H1266" s="27">
        <v>380700</v>
      </c>
      <c r="I1266" s="29" t="str">
        <f t="shared" si="20"/>
        <v>Closed</v>
      </c>
    </row>
    <row r="1267" spans="1:9">
      <c r="A1267" s="27" t="s">
        <v>25</v>
      </c>
      <c r="B1267" s="27" t="s">
        <v>14</v>
      </c>
      <c r="C1267" s="28">
        <v>39514</v>
      </c>
      <c r="D1267" s="30">
        <v>22.6</v>
      </c>
      <c r="E1267" s="30">
        <v>22.6</v>
      </c>
      <c r="F1267" s="30">
        <v>22.5</v>
      </c>
      <c r="G1267" s="30">
        <v>22.55</v>
      </c>
      <c r="H1267" s="27">
        <v>89800</v>
      </c>
      <c r="I1267" s="29" t="str">
        <f t="shared" si="20"/>
        <v>Open</v>
      </c>
    </row>
    <row r="1268" spans="1:9">
      <c r="A1268" s="27" t="s">
        <v>25</v>
      </c>
      <c r="B1268" s="27" t="s">
        <v>14</v>
      </c>
      <c r="C1268" s="28">
        <v>39513</v>
      </c>
      <c r="D1268" s="30">
        <v>22.3</v>
      </c>
      <c r="E1268" s="30">
        <v>22.8</v>
      </c>
      <c r="F1268" s="30">
        <v>22.3</v>
      </c>
      <c r="G1268" s="30">
        <v>22.63</v>
      </c>
      <c r="H1268" s="27">
        <v>165300</v>
      </c>
      <c r="I1268" s="29" t="str">
        <f t="shared" si="20"/>
        <v>Open</v>
      </c>
    </row>
    <row r="1269" spans="1:9">
      <c r="A1269" s="27" t="s">
        <v>25</v>
      </c>
      <c r="B1269" s="27" t="s">
        <v>14</v>
      </c>
      <c r="C1269" s="28">
        <v>39512</v>
      </c>
      <c r="D1269" s="30">
        <v>22.17</v>
      </c>
      <c r="E1269" s="30">
        <v>22.58</v>
      </c>
      <c r="F1269" s="30">
        <v>22.15</v>
      </c>
      <c r="G1269" s="30">
        <v>22.34</v>
      </c>
      <c r="H1269" s="27">
        <v>109800</v>
      </c>
      <c r="I1269" s="29" t="str">
        <f t="shared" si="20"/>
        <v>Open</v>
      </c>
    </row>
    <row r="1270" spans="1:9">
      <c r="A1270" s="27" t="s">
        <v>25</v>
      </c>
      <c r="B1270" s="27" t="s">
        <v>14</v>
      </c>
      <c r="C1270" s="28">
        <v>39511</v>
      </c>
      <c r="D1270" s="30">
        <v>22.2</v>
      </c>
      <c r="E1270" s="30">
        <v>22.52</v>
      </c>
      <c r="F1270" s="30">
        <v>21.09</v>
      </c>
      <c r="G1270" s="30">
        <v>22.2</v>
      </c>
      <c r="H1270" s="27">
        <v>679600</v>
      </c>
      <c r="I1270" s="29" t="str">
        <f t="shared" si="20"/>
        <v>Closed</v>
      </c>
    </row>
    <row r="1271" spans="1:9">
      <c r="A1271" s="27" t="s">
        <v>25</v>
      </c>
      <c r="B1271" s="27" t="s">
        <v>14</v>
      </c>
      <c r="C1271" s="28">
        <v>39510</v>
      </c>
      <c r="D1271" s="30">
        <v>23.72</v>
      </c>
      <c r="E1271" s="30">
        <v>23.73</v>
      </c>
      <c r="F1271" s="30">
        <v>23.31</v>
      </c>
      <c r="G1271" s="30">
        <v>23.45</v>
      </c>
      <c r="H1271" s="27">
        <v>82000</v>
      </c>
      <c r="I1271" s="29" t="str">
        <f t="shared" si="20"/>
        <v>Closed</v>
      </c>
    </row>
    <row r="1272" spans="1:9">
      <c r="A1272" s="27" t="s">
        <v>25</v>
      </c>
      <c r="B1272" s="27" t="s">
        <v>14</v>
      </c>
      <c r="C1272" s="28">
        <v>39507</v>
      </c>
      <c r="D1272" s="30">
        <v>21.83</v>
      </c>
      <c r="E1272" s="30">
        <v>23.94</v>
      </c>
      <c r="F1272" s="30">
        <v>21.83</v>
      </c>
      <c r="G1272" s="30">
        <v>23.72</v>
      </c>
      <c r="H1272" s="27">
        <v>498300</v>
      </c>
      <c r="I1272" s="29" t="str">
        <f t="shared" si="20"/>
        <v>Open</v>
      </c>
    </row>
    <row r="1273" spans="1:9">
      <c r="A1273" s="27" t="s">
        <v>25</v>
      </c>
      <c r="B1273" s="27" t="s">
        <v>14</v>
      </c>
      <c r="C1273" s="28">
        <v>39506</v>
      </c>
      <c r="D1273" s="30">
        <v>21.75</v>
      </c>
      <c r="E1273" s="30">
        <v>21.84</v>
      </c>
      <c r="F1273" s="30">
        <v>21.25</v>
      </c>
      <c r="G1273" s="30">
        <v>21.84</v>
      </c>
      <c r="H1273" s="27">
        <v>172200</v>
      </c>
      <c r="I1273" s="29" t="str">
        <f t="shared" si="20"/>
        <v>Closed</v>
      </c>
    </row>
    <row r="1274" spans="1:9">
      <c r="A1274" s="27" t="s">
        <v>25</v>
      </c>
      <c r="B1274" s="27" t="s">
        <v>14</v>
      </c>
      <c r="C1274" s="28">
        <v>39505</v>
      </c>
      <c r="D1274" s="30">
        <v>21.9</v>
      </c>
      <c r="E1274" s="30">
        <v>22.05</v>
      </c>
      <c r="F1274" s="30">
        <v>21.9</v>
      </c>
      <c r="G1274" s="30">
        <v>21.9</v>
      </c>
      <c r="H1274" s="27">
        <v>120000</v>
      </c>
      <c r="I1274" s="29" t="str">
        <f t="shared" si="20"/>
        <v>Open</v>
      </c>
    </row>
    <row r="1275" spans="1:9">
      <c r="A1275" s="27" t="s">
        <v>25</v>
      </c>
      <c r="B1275" s="27" t="s">
        <v>14</v>
      </c>
      <c r="C1275" s="28">
        <v>39504</v>
      </c>
      <c r="D1275" s="30">
        <v>22</v>
      </c>
      <c r="E1275" s="30">
        <v>22</v>
      </c>
      <c r="F1275" s="30">
        <v>21.65</v>
      </c>
      <c r="G1275" s="30">
        <v>21.81</v>
      </c>
      <c r="H1275" s="27">
        <v>55900</v>
      </c>
      <c r="I1275" s="29" t="str">
        <f t="shared" si="20"/>
        <v>Closed</v>
      </c>
    </row>
    <row r="1276" spans="1:9">
      <c r="A1276" s="27" t="s">
        <v>25</v>
      </c>
      <c r="B1276" s="27" t="s">
        <v>14</v>
      </c>
      <c r="C1276" s="28">
        <v>39503</v>
      </c>
      <c r="D1276" s="30">
        <v>21.49</v>
      </c>
      <c r="E1276" s="30">
        <v>22.2</v>
      </c>
      <c r="F1276" s="30">
        <v>21.49</v>
      </c>
      <c r="G1276" s="30">
        <v>22.02</v>
      </c>
      <c r="H1276" s="27">
        <v>90600</v>
      </c>
      <c r="I1276" s="29" t="str">
        <f t="shared" si="20"/>
        <v>Open</v>
      </c>
    </row>
    <row r="1277" spans="1:9">
      <c r="A1277" s="27" t="s">
        <v>25</v>
      </c>
      <c r="B1277" s="27" t="s">
        <v>14</v>
      </c>
      <c r="C1277" s="28">
        <v>39500</v>
      </c>
      <c r="D1277" s="30">
        <v>21.1</v>
      </c>
      <c r="E1277" s="30">
        <v>21.45</v>
      </c>
      <c r="F1277" s="30">
        <v>21.1</v>
      </c>
      <c r="G1277" s="30">
        <v>21.44</v>
      </c>
      <c r="H1277" s="27">
        <v>63500</v>
      </c>
      <c r="I1277" s="29" t="str">
        <f t="shared" si="20"/>
        <v>Open</v>
      </c>
    </row>
    <row r="1278" spans="1:9">
      <c r="A1278" s="27" t="s">
        <v>25</v>
      </c>
      <c r="B1278" s="27" t="s">
        <v>14</v>
      </c>
      <c r="C1278" s="28">
        <v>39499</v>
      </c>
      <c r="D1278" s="30">
        <v>20.75</v>
      </c>
      <c r="E1278" s="30">
        <v>21.2</v>
      </c>
      <c r="F1278" s="30">
        <v>20.75</v>
      </c>
      <c r="G1278" s="30">
        <v>21.1</v>
      </c>
      <c r="H1278" s="27">
        <v>113900</v>
      </c>
      <c r="I1278" s="29" t="str">
        <f t="shared" si="20"/>
        <v>Open</v>
      </c>
    </row>
    <row r="1279" spans="1:9">
      <c r="A1279" s="27" t="s">
        <v>25</v>
      </c>
      <c r="B1279" s="27" t="s">
        <v>14</v>
      </c>
      <c r="C1279" s="28">
        <v>39498</v>
      </c>
      <c r="D1279" s="30">
        <v>20.75</v>
      </c>
      <c r="E1279" s="30">
        <v>20.8</v>
      </c>
      <c r="F1279" s="30">
        <v>20.3</v>
      </c>
      <c r="G1279" s="30">
        <v>20.64</v>
      </c>
      <c r="H1279" s="27">
        <v>223500</v>
      </c>
      <c r="I1279" s="29" t="str">
        <f t="shared" si="20"/>
        <v>Closed</v>
      </c>
    </row>
    <row r="1280" spans="1:9">
      <c r="A1280" s="27" t="s">
        <v>25</v>
      </c>
      <c r="B1280" s="27" t="s">
        <v>14</v>
      </c>
      <c r="C1280" s="28">
        <v>39497</v>
      </c>
      <c r="D1280" s="30">
        <v>21.25</v>
      </c>
      <c r="E1280" s="30">
        <v>21.29</v>
      </c>
      <c r="F1280" s="30">
        <v>20.350000000000001</v>
      </c>
      <c r="G1280" s="30">
        <v>20.7</v>
      </c>
      <c r="H1280" s="27">
        <v>278700</v>
      </c>
      <c r="I1280" s="29" t="str">
        <f t="shared" si="20"/>
        <v>Closed</v>
      </c>
    </row>
    <row r="1281" spans="1:9">
      <c r="A1281" s="27" t="s">
        <v>25</v>
      </c>
      <c r="B1281" s="27" t="s">
        <v>14</v>
      </c>
      <c r="C1281" s="28">
        <v>39493</v>
      </c>
      <c r="D1281" s="30">
        <v>21.75</v>
      </c>
      <c r="E1281" s="30">
        <v>21.75</v>
      </c>
      <c r="F1281" s="30">
        <v>21.2</v>
      </c>
      <c r="G1281" s="30">
        <v>21.3</v>
      </c>
      <c r="H1281" s="27">
        <v>29200</v>
      </c>
      <c r="I1281" s="29" t="str">
        <f t="shared" si="20"/>
        <v>Closed</v>
      </c>
    </row>
    <row r="1282" spans="1:9">
      <c r="A1282" s="27" t="s">
        <v>25</v>
      </c>
      <c r="B1282" s="27" t="s">
        <v>14</v>
      </c>
      <c r="C1282" s="28">
        <v>39492</v>
      </c>
      <c r="D1282" s="30">
        <v>21.35</v>
      </c>
      <c r="E1282" s="30">
        <v>21.75</v>
      </c>
      <c r="F1282" s="30">
        <v>20.95</v>
      </c>
      <c r="G1282" s="30">
        <v>21.75</v>
      </c>
      <c r="H1282" s="27">
        <v>830500</v>
      </c>
      <c r="I1282" s="29" t="str">
        <f t="shared" si="20"/>
        <v>Closed</v>
      </c>
    </row>
    <row r="1283" spans="1:9">
      <c r="A1283" s="27" t="s">
        <v>25</v>
      </c>
      <c r="B1283" s="27" t="s">
        <v>14</v>
      </c>
      <c r="C1283" s="28">
        <v>39491</v>
      </c>
      <c r="D1283" s="30">
        <v>21.5</v>
      </c>
      <c r="E1283" s="30">
        <v>21.55</v>
      </c>
      <c r="F1283" s="30">
        <v>21.15</v>
      </c>
      <c r="G1283" s="30">
        <v>21.35</v>
      </c>
      <c r="H1283" s="27">
        <v>219800</v>
      </c>
      <c r="I1283" s="29" t="str">
        <f t="shared" si="20"/>
        <v>Closed</v>
      </c>
    </row>
    <row r="1284" spans="1:9">
      <c r="A1284" s="27" t="s">
        <v>25</v>
      </c>
      <c r="B1284" s="27" t="s">
        <v>14</v>
      </c>
      <c r="C1284" s="28">
        <v>39490</v>
      </c>
      <c r="D1284" s="30">
        <v>22.41</v>
      </c>
      <c r="E1284" s="30">
        <v>22.62</v>
      </c>
      <c r="F1284" s="30">
        <v>21.4</v>
      </c>
      <c r="G1284" s="30">
        <v>21.51</v>
      </c>
      <c r="H1284" s="27">
        <v>310600</v>
      </c>
      <c r="I1284" s="29" t="str">
        <f t="shared" ref="I1284:I1347" si="21">IF(F1284&lt;D1284-0.15,"Closed","Open")</f>
        <v>Closed</v>
      </c>
    </row>
    <row r="1285" spans="1:9">
      <c r="A1285" s="27" t="s">
        <v>25</v>
      </c>
      <c r="B1285" s="27" t="s">
        <v>14</v>
      </c>
      <c r="C1285" s="28">
        <v>39489</v>
      </c>
      <c r="D1285" s="30">
        <v>22.7</v>
      </c>
      <c r="E1285" s="30">
        <v>22.95</v>
      </c>
      <c r="F1285" s="30">
        <v>22.2</v>
      </c>
      <c r="G1285" s="30">
        <v>22.29</v>
      </c>
      <c r="H1285" s="27">
        <v>572400</v>
      </c>
      <c r="I1285" s="29" t="str">
        <f t="shared" si="21"/>
        <v>Closed</v>
      </c>
    </row>
    <row r="1286" spans="1:9">
      <c r="A1286" s="27" t="s">
        <v>25</v>
      </c>
      <c r="B1286" s="27" t="s">
        <v>14</v>
      </c>
      <c r="C1286" s="28">
        <v>39486</v>
      </c>
      <c r="D1286" s="30">
        <v>22.6</v>
      </c>
      <c r="E1286" s="30">
        <v>23</v>
      </c>
      <c r="F1286" s="30">
        <v>22.4</v>
      </c>
      <c r="G1286" s="30">
        <v>22.9</v>
      </c>
      <c r="H1286" s="27">
        <v>514200</v>
      </c>
      <c r="I1286" s="29" t="str">
        <f t="shared" si="21"/>
        <v>Closed</v>
      </c>
    </row>
    <row r="1287" spans="1:9">
      <c r="A1287" s="27" t="s">
        <v>25</v>
      </c>
      <c r="B1287" s="27" t="s">
        <v>14</v>
      </c>
      <c r="C1287" s="28">
        <v>39485</v>
      </c>
      <c r="D1287" s="30">
        <v>23.07</v>
      </c>
      <c r="E1287" s="30">
        <v>23.08</v>
      </c>
      <c r="F1287" s="30">
        <v>22.11</v>
      </c>
      <c r="G1287" s="30">
        <v>22.5</v>
      </c>
      <c r="H1287" s="27">
        <v>115600</v>
      </c>
      <c r="I1287" s="29" t="str">
        <f t="shared" si="21"/>
        <v>Closed</v>
      </c>
    </row>
    <row r="1288" spans="1:9">
      <c r="A1288" s="27" t="s">
        <v>25</v>
      </c>
      <c r="B1288" s="27" t="s">
        <v>14</v>
      </c>
      <c r="C1288" s="28">
        <v>39484</v>
      </c>
      <c r="D1288" s="30">
        <v>23.43</v>
      </c>
      <c r="E1288" s="30">
        <v>23.44</v>
      </c>
      <c r="F1288" s="30">
        <v>22.6</v>
      </c>
      <c r="G1288" s="30">
        <v>23.07</v>
      </c>
      <c r="H1288" s="27">
        <v>75500</v>
      </c>
      <c r="I1288" s="29" t="str">
        <f t="shared" si="21"/>
        <v>Closed</v>
      </c>
    </row>
    <row r="1289" spans="1:9">
      <c r="A1289" s="27" t="s">
        <v>25</v>
      </c>
      <c r="B1289" s="27" t="s">
        <v>14</v>
      </c>
      <c r="C1289" s="28">
        <v>39483</v>
      </c>
      <c r="D1289" s="30">
        <v>23.01</v>
      </c>
      <c r="E1289" s="30">
        <v>23.74</v>
      </c>
      <c r="F1289" s="30">
        <v>22.86</v>
      </c>
      <c r="G1289" s="30">
        <v>23.38</v>
      </c>
      <c r="H1289" s="27">
        <v>469200</v>
      </c>
      <c r="I1289" s="29" t="str">
        <f t="shared" si="21"/>
        <v>Open</v>
      </c>
    </row>
    <row r="1290" spans="1:9">
      <c r="A1290" s="27" t="s">
        <v>25</v>
      </c>
      <c r="B1290" s="27" t="s">
        <v>14</v>
      </c>
      <c r="C1290" s="28">
        <v>39482</v>
      </c>
      <c r="D1290" s="30">
        <v>22.66</v>
      </c>
      <c r="E1290" s="30">
        <v>23.5</v>
      </c>
      <c r="F1290" s="30">
        <v>22.44</v>
      </c>
      <c r="G1290" s="30">
        <v>22.99</v>
      </c>
      <c r="H1290" s="27">
        <v>217500</v>
      </c>
      <c r="I1290" s="29" t="str">
        <f t="shared" si="21"/>
        <v>Closed</v>
      </c>
    </row>
    <row r="1291" spans="1:9">
      <c r="A1291" s="27" t="s">
        <v>25</v>
      </c>
      <c r="B1291" s="27" t="s">
        <v>14</v>
      </c>
      <c r="C1291" s="28">
        <v>39479</v>
      </c>
      <c r="D1291" s="30">
        <v>21.75</v>
      </c>
      <c r="E1291" s="30">
        <v>22.67</v>
      </c>
      <c r="F1291" s="30">
        <v>21.75</v>
      </c>
      <c r="G1291" s="30">
        <v>22.66</v>
      </c>
      <c r="H1291" s="27">
        <v>206800</v>
      </c>
      <c r="I1291" s="29" t="str">
        <f t="shared" si="21"/>
        <v>Open</v>
      </c>
    </row>
    <row r="1292" spans="1:9">
      <c r="A1292" s="27" t="s">
        <v>25</v>
      </c>
      <c r="B1292" s="27" t="s">
        <v>14</v>
      </c>
      <c r="C1292" s="28">
        <v>39478</v>
      </c>
      <c r="D1292" s="30">
        <v>21.8</v>
      </c>
      <c r="E1292" s="30">
        <v>22.02</v>
      </c>
      <c r="F1292" s="30">
        <v>21.41</v>
      </c>
      <c r="G1292" s="30">
        <v>21.83</v>
      </c>
      <c r="H1292" s="27">
        <v>335800</v>
      </c>
      <c r="I1292" s="29" t="str">
        <f t="shared" si="21"/>
        <v>Closed</v>
      </c>
    </row>
    <row r="1293" spans="1:9">
      <c r="A1293" s="27" t="s">
        <v>25</v>
      </c>
      <c r="B1293" s="27" t="s">
        <v>14</v>
      </c>
      <c r="C1293" s="28">
        <v>39477</v>
      </c>
      <c r="D1293" s="30">
        <v>21.8</v>
      </c>
      <c r="E1293" s="30">
        <v>22.3</v>
      </c>
      <c r="F1293" s="30">
        <v>21.71</v>
      </c>
      <c r="G1293" s="30">
        <v>21.95</v>
      </c>
      <c r="H1293" s="27">
        <v>525200</v>
      </c>
      <c r="I1293" s="29" t="str">
        <f t="shared" si="21"/>
        <v>Open</v>
      </c>
    </row>
    <row r="1294" spans="1:9">
      <c r="A1294" s="27" t="s">
        <v>25</v>
      </c>
      <c r="B1294" s="27" t="s">
        <v>14</v>
      </c>
      <c r="C1294" s="28">
        <v>39476</v>
      </c>
      <c r="D1294" s="30">
        <v>21.1</v>
      </c>
      <c r="E1294" s="30">
        <v>22.05</v>
      </c>
      <c r="F1294" s="30">
        <v>20.95</v>
      </c>
      <c r="G1294" s="30">
        <v>21.6</v>
      </c>
      <c r="H1294" s="27">
        <v>945400</v>
      </c>
      <c r="I1294" s="29" t="str">
        <f t="shared" si="21"/>
        <v>Open</v>
      </c>
    </row>
    <row r="1295" spans="1:9">
      <c r="A1295" s="27" t="s">
        <v>25</v>
      </c>
      <c r="B1295" s="27" t="s">
        <v>14</v>
      </c>
      <c r="C1295" s="28">
        <v>39475</v>
      </c>
      <c r="D1295" s="30">
        <v>11.87</v>
      </c>
      <c r="E1295" s="30">
        <v>12.13</v>
      </c>
      <c r="F1295" s="30">
        <v>11.82</v>
      </c>
      <c r="G1295" s="30">
        <v>11.89</v>
      </c>
      <c r="H1295" s="27">
        <v>18900</v>
      </c>
      <c r="I1295" s="29" t="str">
        <f t="shared" si="21"/>
        <v>Open</v>
      </c>
    </row>
    <row r="1296" spans="1:9">
      <c r="A1296" s="27" t="s">
        <v>25</v>
      </c>
      <c r="B1296" s="27" t="s">
        <v>14</v>
      </c>
      <c r="C1296" s="28">
        <v>39472</v>
      </c>
      <c r="D1296" s="30">
        <v>11.8</v>
      </c>
      <c r="E1296" s="30">
        <v>12.04</v>
      </c>
      <c r="F1296" s="30">
        <v>11.73</v>
      </c>
      <c r="G1296" s="30">
        <v>11.8</v>
      </c>
      <c r="H1296" s="27">
        <v>18400</v>
      </c>
      <c r="I1296" s="29" t="str">
        <f t="shared" si="21"/>
        <v>Open</v>
      </c>
    </row>
    <row r="1297" spans="1:9">
      <c r="A1297" s="27" t="s">
        <v>25</v>
      </c>
      <c r="B1297" s="27" t="s">
        <v>14</v>
      </c>
      <c r="C1297" s="28">
        <v>39471</v>
      </c>
      <c r="D1297" s="30">
        <v>11.97</v>
      </c>
      <c r="E1297" s="30">
        <v>11.97</v>
      </c>
      <c r="F1297" s="30">
        <v>11.9</v>
      </c>
      <c r="G1297" s="30">
        <v>11.96</v>
      </c>
      <c r="H1297" s="27">
        <v>10700</v>
      </c>
      <c r="I1297" s="29" t="str">
        <f t="shared" si="21"/>
        <v>Open</v>
      </c>
    </row>
    <row r="1298" spans="1:9">
      <c r="A1298" s="27" t="s">
        <v>25</v>
      </c>
      <c r="B1298" s="27" t="s">
        <v>14</v>
      </c>
      <c r="C1298" s="28">
        <v>39470</v>
      </c>
      <c r="D1298" s="30">
        <v>11.96</v>
      </c>
      <c r="E1298" s="30">
        <v>12.08</v>
      </c>
      <c r="F1298" s="30">
        <v>11.96</v>
      </c>
      <c r="G1298" s="30">
        <v>11.97</v>
      </c>
      <c r="H1298" s="27">
        <v>8500</v>
      </c>
      <c r="I1298" s="29" t="str">
        <f t="shared" si="21"/>
        <v>Open</v>
      </c>
    </row>
    <row r="1299" spans="1:9">
      <c r="A1299" s="27" t="s">
        <v>25</v>
      </c>
      <c r="B1299" s="27" t="s">
        <v>14</v>
      </c>
      <c r="C1299" s="28">
        <v>39469</v>
      </c>
      <c r="D1299" s="30">
        <v>11.96</v>
      </c>
      <c r="E1299" s="30">
        <v>11.97</v>
      </c>
      <c r="F1299" s="30">
        <v>11.91</v>
      </c>
      <c r="G1299" s="30">
        <v>11.91</v>
      </c>
      <c r="H1299" s="27">
        <v>7800</v>
      </c>
      <c r="I1299" s="29" t="str">
        <f t="shared" si="21"/>
        <v>Open</v>
      </c>
    </row>
    <row r="1300" spans="1:9">
      <c r="A1300" s="27" t="s">
        <v>25</v>
      </c>
      <c r="B1300" s="27" t="s">
        <v>14</v>
      </c>
      <c r="C1300" s="28">
        <v>39465</v>
      </c>
      <c r="D1300" s="30">
        <v>11.97</v>
      </c>
      <c r="E1300" s="30">
        <v>12.03</v>
      </c>
      <c r="F1300" s="30">
        <v>11.95</v>
      </c>
      <c r="G1300" s="30">
        <v>11.98</v>
      </c>
      <c r="H1300" s="27">
        <v>18100</v>
      </c>
      <c r="I1300" s="29" t="str">
        <f t="shared" si="21"/>
        <v>Open</v>
      </c>
    </row>
    <row r="1301" spans="1:9">
      <c r="A1301" s="27" t="s">
        <v>25</v>
      </c>
      <c r="B1301" s="27" t="s">
        <v>14</v>
      </c>
      <c r="C1301" s="28">
        <v>39464</v>
      </c>
      <c r="D1301" s="30">
        <v>12.15</v>
      </c>
      <c r="E1301" s="30">
        <v>12.21</v>
      </c>
      <c r="F1301" s="30">
        <v>12</v>
      </c>
      <c r="G1301" s="30">
        <v>12</v>
      </c>
      <c r="H1301" s="27">
        <v>19100</v>
      </c>
      <c r="I1301" s="29" t="str">
        <f t="shared" si="21"/>
        <v>Open</v>
      </c>
    </row>
    <row r="1302" spans="1:9">
      <c r="A1302" s="27" t="s">
        <v>25</v>
      </c>
      <c r="B1302" s="27" t="s">
        <v>14</v>
      </c>
      <c r="C1302" s="28">
        <v>39463</v>
      </c>
      <c r="D1302" s="30">
        <v>11.96</v>
      </c>
      <c r="E1302" s="30">
        <v>12.15</v>
      </c>
      <c r="F1302" s="30">
        <v>11.95</v>
      </c>
      <c r="G1302" s="30">
        <v>12.15</v>
      </c>
      <c r="H1302" s="27">
        <v>37000</v>
      </c>
      <c r="I1302" s="29" t="str">
        <f t="shared" si="21"/>
        <v>Open</v>
      </c>
    </row>
    <row r="1303" spans="1:9">
      <c r="A1303" s="27" t="s">
        <v>25</v>
      </c>
      <c r="B1303" s="27" t="s">
        <v>14</v>
      </c>
      <c r="C1303" s="28">
        <v>39462</v>
      </c>
      <c r="D1303" s="30">
        <v>12.25</v>
      </c>
      <c r="E1303" s="30">
        <v>12.25</v>
      </c>
      <c r="F1303" s="30">
        <v>11.9</v>
      </c>
      <c r="G1303" s="30">
        <v>12.03</v>
      </c>
      <c r="H1303" s="27">
        <v>32100</v>
      </c>
      <c r="I1303" s="29" t="str">
        <f t="shared" si="21"/>
        <v>Closed</v>
      </c>
    </row>
    <row r="1304" spans="1:9">
      <c r="A1304" s="27" t="s">
        <v>25</v>
      </c>
      <c r="B1304" s="27" t="s">
        <v>14</v>
      </c>
      <c r="C1304" s="28">
        <v>39461</v>
      </c>
      <c r="D1304" s="30">
        <v>12.1</v>
      </c>
      <c r="E1304" s="30">
        <v>12.29</v>
      </c>
      <c r="F1304" s="30">
        <v>12</v>
      </c>
      <c r="G1304" s="30">
        <v>12.29</v>
      </c>
      <c r="H1304" s="27">
        <v>8500</v>
      </c>
      <c r="I1304" s="29" t="str">
        <f t="shared" si="21"/>
        <v>Open</v>
      </c>
    </row>
    <row r="1305" spans="1:9">
      <c r="A1305" s="27" t="s">
        <v>25</v>
      </c>
      <c r="B1305" s="27" t="s">
        <v>14</v>
      </c>
      <c r="C1305" s="28">
        <v>39458</v>
      </c>
      <c r="D1305" s="30">
        <v>12.05</v>
      </c>
      <c r="E1305" s="30">
        <v>12.07</v>
      </c>
      <c r="F1305" s="30">
        <v>11.89</v>
      </c>
      <c r="G1305" s="30">
        <v>12.07</v>
      </c>
      <c r="H1305" s="27">
        <v>11800</v>
      </c>
      <c r="I1305" s="29" t="str">
        <f t="shared" si="21"/>
        <v>Closed</v>
      </c>
    </row>
    <row r="1306" spans="1:9">
      <c r="A1306" s="27" t="s">
        <v>25</v>
      </c>
      <c r="B1306" s="27" t="s">
        <v>14</v>
      </c>
      <c r="C1306" s="28">
        <v>39457</v>
      </c>
      <c r="D1306" s="30">
        <v>11.93</v>
      </c>
      <c r="E1306" s="30">
        <v>11.93</v>
      </c>
      <c r="F1306" s="30">
        <v>11.81</v>
      </c>
      <c r="G1306" s="30">
        <v>11.93</v>
      </c>
      <c r="H1306" s="27">
        <v>9300</v>
      </c>
      <c r="I1306" s="29" t="str">
        <f t="shared" si="21"/>
        <v>Open</v>
      </c>
    </row>
    <row r="1307" spans="1:9">
      <c r="A1307" s="27" t="s">
        <v>25</v>
      </c>
      <c r="B1307" s="27" t="s">
        <v>14</v>
      </c>
      <c r="C1307" s="28">
        <v>39456</v>
      </c>
      <c r="D1307" s="30">
        <v>11.88</v>
      </c>
      <c r="E1307" s="30">
        <v>11.92</v>
      </c>
      <c r="F1307" s="30">
        <v>11.74</v>
      </c>
      <c r="G1307" s="30">
        <v>11.79</v>
      </c>
      <c r="H1307" s="27">
        <v>7100</v>
      </c>
      <c r="I1307" s="29" t="str">
        <f t="shared" si="21"/>
        <v>Open</v>
      </c>
    </row>
    <row r="1308" spans="1:9">
      <c r="A1308" s="27" t="s">
        <v>25</v>
      </c>
      <c r="B1308" s="27" t="s">
        <v>14</v>
      </c>
      <c r="C1308" s="28">
        <v>39455</v>
      </c>
      <c r="D1308" s="30">
        <v>11.83</v>
      </c>
      <c r="E1308" s="30">
        <v>11.93</v>
      </c>
      <c r="F1308" s="30">
        <v>11.67</v>
      </c>
      <c r="G1308" s="30">
        <v>11.92</v>
      </c>
      <c r="H1308" s="27">
        <v>20100</v>
      </c>
      <c r="I1308" s="29" t="str">
        <f t="shared" si="21"/>
        <v>Closed</v>
      </c>
    </row>
    <row r="1309" spans="1:9">
      <c r="A1309" s="27" t="s">
        <v>25</v>
      </c>
      <c r="B1309" s="27" t="s">
        <v>14</v>
      </c>
      <c r="C1309" s="28">
        <v>39454</v>
      </c>
      <c r="D1309" s="30">
        <v>11.55</v>
      </c>
      <c r="E1309" s="30">
        <v>11.97</v>
      </c>
      <c r="F1309" s="30">
        <v>11.53</v>
      </c>
      <c r="G1309" s="30">
        <v>11.85</v>
      </c>
      <c r="H1309" s="27">
        <v>31100</v>
      </c>
      <c r="I1309" s="29" t="str">
        <f t="shared" si="21"/>
        <v>Open</v>
      </c>
    </row>
    <row r="1310" spans="1:9">
      <c r="A1310" s="27" t="s">
        <v>25</v>
      </c>
      <c r="B1310" s="27" t="s">
        <v>14</v>
      </c>
      <c r="C1310" s="28">
        <v>39451</v>
      </c>
      <c r="D1310" s="30">
        <v>11.43</v>
      </c>
      <c r="E1310" s="30">
        <v>11.61</v>
      </c>
      <c r="F1310" s="30">
        <v>11.37</v>
      </c>
      <c r="G1310" s="30">
        <v>11.51</v>
      </c>
      <c r="H1310" s="27">
        <v>11200</v>
      </c>
      <c r="I1310" s="29" t="str">
        <f t="shared" si="21"/>
        <v>Open</v>
      </c>
    </row>
    <row r="1311" spans="1:9">
      <c r="A1311" s="27" t="s">
        <v>25</v>
      </c>
      <c r="B1311" s="27" t="s">
        <v>14</v>
      </c>
      <c r="C1311" s="28">
        <v>39450</v>
      </c>
      <c r="D1311" s="30">
        <v>11.43</v>
      </c>
      <c r="E1311" s="30">
        <v>11.47</v>
      </c>
      <c r="F1311" s="30">
        <v>11.43</v>
      </c>
      <c r="G1311" s="30">
        <v>11.47</v>
      </c>
      <c r="H1311" s="27">
        <v>6200</v>
      </c>
      <c r="I1311" s="29" t="str">
        <f t="shared" si="21"/>
        <v>Open</v>
      </c>
    </row>
    <row r="1312" spans="1:9">
      <c r="A1312" s="27" t="s">
        <v>25</v>
      </c>
      <c r="B1312" s="27" t="s">
        <v>14</v>
      </c>
      <c r="C1312" s="28">
        <v>39449</v>
      </c>
      <c r="D1312" s="30">
        <v>11.38</v>
      </c>
      <c r="E1312" s="30">
        <v>11.45</v>
      </c>
      <c r="F1312" s="30">
        <v>11.33</v>
      </c>
      <c r="G1312" s="30">
        <v>11.45</v>
      </c>
      <c r="H1312" s="27">
        <v>3500</v>
      </c>
      <c r="I1312" s="29" t="str">
        <f t="shared" si="21"/>
        <v>Open</v>
      </c>
    </row>
    <row r="1313" spans="1:9">
      <c r="A1313" s="27" t="s">
        <v>25</v>
      </c>
      <c r="B1313" s="27" t="s">
        <v>14</v>
      </c>
      <c r="C1313" s="28">
        <v>39447</v>
      </c>
      <c r="D1313" s="30">
        <v>11.43</v>
      </c>
      <c r="E1313" s="30">
        <v>11.47</v>
      </c>
      <c r="F1313" s="30">
        <v>11.26</v>
      </c>
      <c r="G1313" s="30">
        <v>11.4</v>
      </c>
      <c r="H1313" s="27">
        <v>6100</v>
      </c>
      <c r="I1313" s="29" t="str">
        <f t="shared" si="21"/>
        <v>Closed</v>
      </c>
    </row>
    <row r="1314" spans="1:9">
      <c r="A1314" s="27" t="s">
        <v>25</v>
      </c>
      <c r="B1314" s="27" t="s">
        <v>14</v>
      </c>
      <c r="C1314" s="28">
        <v>39444</v>
      </c>
      <c r="D1314" s="30">
        <v>11.44</v>
      </c>
      <c r="E1314" s="30">
        <v>11.47</v>
      </c>
      <c r="F1314" s="30">
        <v>11.4</v>
      </c>
      <c r="G1314" s="30">
        <v>11.47</v>
      </c>
      <c r="H1314" s="27">
        <v>4000</v>
      </c>
      <c r="I1314" s="29" t="str">
        <f t="shared" si="21"/>
        <v>Open</v>
      </c>
    </row>
    <row r="1315" spans="1:9">
      <c r="A1315" s="27" t="s">
        <v>25</v>
      </c>
      <c r="B1315" s="27" t="s">
        <v>14</v>
      </c>
      <c r="C1315" s="28">
        <v>39443</v>
      </c>
      <c r="D1315" s="30">
        <v>11.44</v>
      </c>
      <c r="E1315" s="30">
        <v>11.45</v>
      </c>
      <c r="F1315" s="30">
        <v>11.38</v>
      </c>
      <c r="G1315" s="30">
        <v>11.41</v>
      </c>
      <c r="H1315" s="27">
        <v>2100</v>
      </c>
      <c r="I1315" s="29" t="str">
        <f t="shared" si="21"/>
        <v>Open</v>
      </c>
    </row>
    <row r="1316" spans="1:9">
      <c r="A1316" s="27" t="s">
        <v>25</v>
      </c>
      <c r="B1316" s="27" t="s">
        <v>14</v>
      </c>
      <c r="C1316" s="28">
        <v>39442</v>
      </c>
      <c r="D1316" s="30">
        <v>11.42</v>
      </c>
      <c r="E1316" s="30">
        <v>11.44</v>
      </c>
      <c r="F1316" s="30">
        <v>11.33</v>
      </c>
      <c r="G1316" s="30">
        <v>11.33</v>
      </c>
      <c r="H1316" s="27">
        <v>4100</v>
      </c>
      <c r="I1316" s="29" t="str">
        <f t="shared" si="21"/>
        <v>Open</v>
      </c>
    </row>
    <row r="1317" spans="1:9">
      <c r="A1317" s="27" t="s">
        <v>25</v>
      </c>
      <c r="B1317" s="27" t="s">
        <v>14</v>
      </c>
      <c r="C1317" s="28">
        <v>39440</v>
      </c>
      <c r="D1317" s="30">
        <v>11.36</v>
      </c>
      <c r="E1317" s="30">
        <v>11.45</v>
      </c>
      <c r="F1317" s="30">
        <v>11.29</v>
      </c>
      <c r="G1317" s="30">
        <v>11.34</v>
      </c>
      <c r="H1317" s="27">
        <v>3300</v>
      </c>
      <c r="I1317" s="29" t="str">
        <f t="shared" si="21"/>
        <v>Open</v>
      </c>
    </row>
    <row r="1318" spans="1:9">
      <c r="A1318" s="27" t="s">
        <v>25</v>
      </c>
      <c r="B1318" s="27" t="s">
        <v>14</v>
      </c>
      <c r="C1318" s="28">
        <v>39437</v>
      </c>
      <c r="D1318" s="30">
        <v>11.29</v>
      </c>
      <c r="E1318" s="30">
        <v>11.43</v>
      </c>
      <c r="F1318" s="30">
        <v>11.29</v>
      </c>
      <c r="G1318" s="30">
        <v>11.43</v>
      </c>
      <c r="H1318" s="27">
        <v>7100</v>
      </c>
      <c r="I1318" s="29" t="str">
        <f t="shared" si="21"/>
        <v>Open</v>
      </c>
    </row>
    <row r="1319" spans="1:9">
      <c r="A1319" s="27" t="s">
        <v>25</v>
      </c>
      <c r="B1319" s="27" t="s">
        <v>14</v>
      </c>
      <c r="C1319" s="28">
        <v>39436</v>
      </c>
      <c r="D1319" s="30">
        <v>11.39</v>
      </c>
      <c r="E1319" s="30">
        <v>11.48</v>
      </c>
      <c r="F1319" s="30">
        <v>11.26</v>
      </c>
      <c r="G1319" s="30">
        <v>11.26</v>
      </c>
      <c r="H1319" s="27">
        <v>10800</v>
      </c>
      <c r="I1319" s="29" t="str">
        <f t="shared" si="21"/>
        <v>Open</v>
      </c>
    </row>
    <row r="1320" spans="1:9">
      <c r="A1320" s="27" t="s">
        <v>25</v>
      </c>
      <c r="B1320" s="27" t="s">
        <v>14</v>
      </c>
      <c r="C1320" s="28">
        <v>39435</v>
      </c>
      <c r="D1320" s="30">
        <v>11.3</v>
      </c>
      <c r="E1320" s="30">
        <v>11.31</v>
      </c>
      <c r="F1320" s="30">
        <v>10.95</v>
      </c>
      <c r="G1320" s="30">
        <v>11.31</v>
      </c>
      <c r="H1320" s="27">
        <v>18800</v>
      </c>
      <c r="I1320" s="29" t="str">
        <f t="shared" si="21"/>
        <v>Closed</v>
      </c>
    </row>
    <row r="1321" spans="1:9">
      <c r="A1321" s="27" t="s">
        <v>25</v>
      </c>
      <c r="B1321" s="27" t="s">
        <v>14</v>
      </c>
      <c r="C1321" s="28">
        <v>39434</v>
      </c>
      <c r="D1321" s="30">
        <v>11.33</v>
      </c>
      <c r="E1321" s="30">
        <v>11.35</v>
      </c>
      <c r="F1321" s="30">
        <v>11.16</v>
      </c>
      <c r="G1321" s="30">
        <v>11.35</v>
      </c>
      <c r="H1321" s="27">
        <v>16000</v>
      </c>
      <c r="I1321" s="29" t="str">
        <f t="shared" si="21"/>
        <v>Closed</v>
      </c>
    </row>
    <row r="1322" spans="1:9">
      <c r="A1322" s="27" t="s">
        <v>25</v>
      </c>
      <c r="B1322" s="27" t="s">
        <v>14</v>
      </c>
      <c r="C1322" s="28">
        <v>39433</v>
      </c>
      <c r="D1322" s="30">
        <v>11.35</v>
      </c>
      <c r="E1322" s="30">
        <v>11.39</v>
      </c>
      <c r="F1322" s="30">
        <v>11.32</v>
      </c>
      <c r="G1322" s="30">
        <v>11.35</v>
      </c>
      <c r="H1322" s="27">
        <v>24200</v>
      </c>
      <c r="I1322" s="29" t="str">
        <f t="shared" si="21"/>
        <v>Open</v>
      </c>
    </row>
    <row r="1323" spans="1:9">
      <c r="A1323" s="27" t="s">
        <v>25</v>
      </c>
      <c r="B1323" s="27" t="s">
        <v>14</v>
      </c>
      <c r="C1323" s="28">
        <v>39430</v>
      </c>
      <c r="D1323" s="30">
        <v>11.4</v>
      </c>
      <c r="E1323" s="30">
        <v>11.4</v>
      </c>
      <c r="F1323" s="30">
        <v>11.07</v>
      </c>
      <c r="G1323" s="30">
        <v>11.33</v>
      </c>
      <c r="H1323" s="27">
        <v>14600</v>
      </c>
      <c r="I1323" s="29" t="str">
        <f t="shared" si="21"/>
        <v>Closed</v>
      </c>
    </row>
    <row r="1324" spans="1:9">
      <c r="A1324" s="27" t="s">
        <v>25</v>
      </c>
      <c r="B1324" s="27" t="s">
        <v>14</v>
      </c>
      <c r="C1324" s="28">
        <v>39429</v>
      </c>
      <c r="D1324" s="30">
        <v>11.29</v>
      </c>
      <c r="E1324" s="30">
        <v>11.55</v>
      </c>
      <c r="F1324" s="30">
        <v>11.29</v>
      </c>
      <c r="G1324" s="30">
        <v>11.48</v>
      </c>
      <c r="H1324" s="27">
        <v>14700</v>
      </c>
      <c r="I1324" s="29" t="str">
        <f t="shared" si="21"/>
        <v>Open</v>
      </c>
    </row>
    <row r="1325" spans="1:9">
      <c r="A1325" s="27" t="s">
        <v>25</v>
      </c>
      <c r="B1325" s="27" t="s">
        <v>14</v>
      </c>
      <c r="C1325" s="28">
        <v>39428</v>
      </c>
      <c r="D1325" s="30">
        <v>11.11</v>
      </c>
      <c r="E1325" s="30">
        <v>11.38</v>
      </c>
      <c r="F1325" s="30">
        <v>11.11</v>
      </c>
      <c r="G1325" s="30">
        <v>11.29</v>
      </c>
      <c r="H1325" s="27">
        <v>13000</v>
      </c>
      <c r="I1325" s="29" t="str">
        <f t="shared" si="21"/>
        <v>Open</v>
      </c>
    </row>
    <row r="1326" spans="1:9">
      <c r="A1326" s="27" t="s">
        <v>25</v>
      </c>
      <c r="B1326" s="27" t="s">
        <v>14</v>
      </c>
      <c r="C1326" s="28">
        <v>39427</v>
      </c>
      <c r="D1326" s="30">
        <v>11.02</v>
      </c>
      <c r="E1326" s="30">
        <v>11.1</v>
      </c>
      <c r="F1326" s="30">
        <v>11</v>
      </c>
      <c r="G1326" s="30">
        <v>11.1</v>
      </c>
      <c r="H1326" s="27">
        <v>15800</v>
      </c>
      <c r="I1326" s="29" t="str">
        <f t="shared" si="21"/>
        <v>Open</v>
      </c>
    </row>
    <row r="1327" spans="1:9">
      <c r="A1327" s="27" t="s">
        <v>25</v>
      </c>
      <c r="B1327" s="27" t="s">
        <v>14</v>
      </c>
      <c r="C1327" s="28">
        <v>39426</v>
      </c>
      <c r="D1327" s="30">
        <v>10.96</v>
      </c>
      <c r="E1327" s="30">
        <v>11.06</v>
      </c>
      <c r="F1327" s="30">
        <v>10.96</v>
      </c>
      <c r="G1327" s="30">
        <v>10.97</v>
      </c>
      <c r="H1327" s="27">
        <v>4400</v>
      </c>
      <c r="I1327" s="29" t="str">
        <f t="shared" si="21"/>
        <v>Open</v>
      </c>
    </row>
    <row r="1328" spans="1:9">
      <c r="A1328" s="27" t="s">
        <v>25</v>
      </c>
      <c r="B1328" s="27" t="s">
        <v>14</v>
      </c>
      <c r="C1328" s="28">
        <v>39423</v>
      </c>
      <c r="D1328" s="30">
        <v>10.99</v>
      </c>
      <c r="E1328" s="30">
        <v>11.09</v>
      </c>
      <c r="F1328" s="30">
        <v>10.87</v>
      </c>
      <c r="G1328" s="30">
        <v>10.91</v>
      </c>
      <c r="H1328" s="27">
        <v>6000</v>
      </c>
      <c r="I1328" s="29" t="str">
        <f t="shared" si="21"/>
        <v>Open</v>
      </c>
    </row>
    <row r="1329" spans="1:9">
      <c r="A1329" s="27" t="s">
        <v>25</v>
      </c>
      <c r="B1329" s="27" t="s">
        <v>14</v>
      </c>
      <c r="C1329" s="28">
        <v>39422</v>
      </c>
      <c r="D1329" s="30">
        <v>10.97</v>
      </c>
      <c r="E1329" s="30">
        <v>11</v>
      </c>
      <c r="F1329" s="30">
        <v>10.87</v>
      </c>
      <c r="G1329" s="30">
        <v>10.9</v>
      </c>
      <c r="H1329" s="27">
        <v>33900</v>
      </c>
      <c r="I1329" s="29" t="str">
        <f t="shared" si="21"/>
        <v>Open</v>
      </c>
    </row>
    <row r="1330" spans="1:9">
      <c r="A1330" s="27" t="s">
        <v>25</v>
      </c>
      <c r="B1330" s="27" t="s">
        <v>14</v>
      </c>
      <c r="C1330" s="28">
        <v>39421</v>
      </c>
      <c r="D1330" s="30">
        <v>11</v>
      </c>
      <c r="E1330" s="30">
        <v>11.1</v>
      </c>
      <c r="F1330" s="30">
        <v>10.92</v>
      </c>
      <c r="G1330" s="30">
        <v>10.92</v>
      </c>
      <c r="H1330" s="27">
        <v>7600</v>
      </c>
      <c r="I1330" s="29" t="str">
        <f t="shared" si="21"/>
        <v>Open</v>
      </c>
    </row>
    <row r="1331" spans="1:9">
      <c r="A1331" s="27" t="s">
        <v>25</v>
      </c>
      <c r="B1331" s="27" t="s">
        <v>14</v>
      </c>
      <c r="C1331" s="28">
        <v>39420</v>
      </c>
      <c r="D1331" s="30">
        <v>10.87</v>
      </c>
      <c r="E1331" s="30">
        <v>10.97</v>
      </c>
      <c r="F1331" s="30">
        <v>10.87</v>
      </c>
      <c r="G1331" s="30">
        <v>10.95</v>
      </c>
      <c r="H1331" s="27">
        <v>3900</v>
      </c>
      <c r="I1331" s="29" t="str">
        <f t="shared" si="21"/>
        <v>Open</v>
      </c>
    </row>
    <row r="1332" spans="1:9">
      <c r="A1332" s="27" t="s">
        <v>25</v>
      </c>
      <c r="B1332" s="27" t="s">
        <v>14</v>
      </c>
      <c r="C1332" s="28">
        <v>39419</v>
      </c>
      <c r="D1332" s="30">
        <v>10.98</v>
      </c>
      <c r="E1332" s="30">
        <v>10.98</v>
      </c>
      <c r="F1332" s="30">
        <v>10.88</v>
      </c>
      <c r="G1332" s="30">
        <v>10.91</v>
      </c>
      <c r="H1332" s="27">
        <v>36400</v>
      </c>
      <c r="I1332" s="29" t="str">
        <f t="shared" si="21"/>
        <v>Open</v>
      </c>
    </row>
    <row r="1333" spans="1:9">
      <c r="A1333" s="27" t="s">
        <v>25</v>
      </c>
      <c r="B1333" s="27" t="s">
        <v>14</v>
      </c>
      <c r="C1333" s="28">
        <v>39416</v>
      </c>
      <c r="D1333" s="30">
        <v>10.88</v>
      </c>
      <c r="E1333" s="30">
        <v>10.97</v>
      </c>
      <c r="F1333" s="30">
        <v>10.88</v>
      </c>
      <c r="G1333" s="30">
        <v>10.96</v>
      </c>
      <c r="H1333" s="27">
        <v>24200</v>
      </c>
      <c r="I1333" s="29" t="str">
        <f t="shared" si="21"/>
        <v>Open</v>
      </c>
    </row>
    <row r="1334" spans="1:9">
      <c r="A1334" s="27" t="s">
        <v>25</v>
      </c>
      <c r="B1334" s="27" t="s">
        <v>14</v>
      </c>
      <c r="C1334" s="28">
        <v>39415</v>
      </c>
      <c r="D1334" s="30">
        <v>10.9</v>
      </c>
      <c r="E1334" s="30">
        <v>10.9</v>
      </c>
      <c r="F1334" s="30">
        <v>10.9</v>
      </c>
      <c r="G1334" s="30">
        <v>10.9</v>
      </c>
      <c r="H1334" s="27">
        <v>1500</v>
      </c>
      <c r="I1334" s="29" t="str">
        <f t="shared" si="21"/>
        <v>Open</v>
      </c>
    </row>
    <row r="1335" spans="1:9">
      <c r="A1335" s="27" t="s">
        <v>25</v>
      </c>
      <c r="B1335" s="27" t="s">
        <v>14</v>
      </c>
      <c r="C1335" s="28">
        <v>39414</v>
      </c>
      <c r="D1335" s="30">
        <v>10.93</v>
      </c>
      <c r="E1335" s="30">
        <v>10.95</v>
      </c>
      <c r="F1335" s="30">
        <v>10.88</v>
      </c>
      <c r="G1335" s="30">
        <v>10.9</v>
      </c>
      <c r="H1335" s="27">
        <v>6600</v>
      </c>
      <c r="I1335" s="29" t="str">
        <f t="shared" si="21"/>
        <v>Open</v>
      </c>
    </row>
    <row r="1336" spans="1:9">
      <c r="A1336" s="27" t="s">
        <v>25</v>
      </c>
      <c r="B1336" s="27" t="s">
        <v>14</v>
      </c>
      <c r="C1336" s="28">
        <v>39413</v>
      </c>
      <c r="D1336" s="30">
        <v>10.92</v>
      </c>
      <c r="E1336" s="30">
        <v>10.93</v>
      </c>
      <c r="F1336" s="30">
        <v>10.92</v>
      </c>
      <c r="G1336" s="30">
        <v>10.93</v>
      </c>
      <c r="H1336" s="27">
        <v>1400</v>
      </c>
      <c r="I1336" s="29" t="str">
        <f t="shared" si="21"/>
        <v>Open</v>
      </c>
    </row>
    <row r="1337" spans="1:9">
      <c r="A1337" s="27" t="s">
        <v>25</v>
      </c>
      <c r="B1337" s="27" t="s">
        <v>14</v>
      </c>
      <c r="C1337" s="28">
        <v>39412</v>
      </c>
      <c r="D1337" s="30">
        <v>10.94</v>
      </c>
      <c r="E1337" s="30">
        <v>10.97</v>
      </c>
      <c r="F1337" s="30">
        <v>10.9</v>
      </c>
      <c r="G1337" s="30">
        <v>10.9</v>
      </c>
      <c r="H1337" s="27">
        <v>26200</v>
      </c>
      <c r="I1337" s="29" t="str">
        <f t="shared" si="21"/>
        <v>Open</v>
      </c>
    </row>
    <row r="1338" spans="1:9">
      <c r="A1338" s="27" t="s">
        <v>25</v>
      </c>
      <c r="B1338" s="27" t="s">
        <v>14</v>
      </c>
      <c r="C1338" s="28">
        <v>39409</v>
      </c>
      <c r="D1338" s="30">
        <v>10.96</v>
      </c>
      <c r="E1338" s="30">
        <v>10.96</v>
      </c>
      <c r="F1338" s="30">
        <v>10.94</v>
      </c>
      <c r="G1338" s="30">
        <v>10.94</v>
      </c>
      <c r="H1338" s="27">
        <v>9200</v>
      </c>
      <c r="I1338" s="29" t="str">
        <f t="shared" si="21"/>
        <v>Open</v>
      </c>
    </row>
    <row r="1339" spans="1:9">
      <c r="A1339" s="27" t="s">
        <v>25</v>
      </c>
      <c r="B1339" s="27" t="s">
        <v>14</v>
      </c>
      <c r="C1339" s="28">
        <v>39407</v>
      </c>
      <c r="D1339" s="30">
        <v>11.08</v>
      </c>
      <c r="E1339" s="30">
        <v>11.08</v>
      </c>
      <c r="F1339" s="30">
        <v>10.91</v>
      </c>
      <c r="G1339" s="30">
        <v>10.95</v>
      </c>
      <c r="H1339" s="27">
        <v>3800</v>
      </c>
      <c r="I1339" s="29" t="str">
        <f t="shared" si="21"/>
        <v>Closed</v>
      </c>
    </row>
    <row r="1340" spans="1:9">
      <c r="A1340" s="27" t="s">
        <v>25</v>
      </c>
      <c r="B1340" s="27" t="s">
        <v>14</v>
      </c>
      <c r="C1340" s="28">
        <v>39406</v>
      </c>
      <c r="D1340" s="30">
        <v>10.93</v>
      </c>
      <c r="E1340" s="30">
        <v>10.93</v>
      </c>
      <c r="F1340" s="30">
        <v>10.89</v>
      </c>
      <c r="G1340" s="30">
        <v>10.93</v>
      </c>
      <c r="H1340" s="27">
        <v>8100</v>
      </c>
      <c r="I1340" s="29" t="str">
        <f t="shared" si="21"/>
        <v>Open</v>
      </c>
    </row>
    <row r="1341" spans="1:9">
      <c r="A1341" s="27" t="s">
        <v>25</v>
      </c>
      <c r="B1341" s="27" t="s">
        <v>14</v>
      </c>
      <c r="C1341" s="28">
        <v>39405</v>
      </c>
      <c r="D1341" s="30">
        <v>10.86</v>
      </c>
      <c r="E1341" s="30">
        <v>10.93</v>
      </c>
      <c r="F1341" s="30">
        <v>10.86</v>
      </c>
      <c r="G1341" s="30">
        <v>10.92</v>
      </c>
      <c r="H1341" s="27">
        <v>10300</v>
      </c>
      <c r="I1341" s="29" t="str">
        <f t="shared" si="21"/>
        <v>Open</v>
      </c>
    </row>
    <row r="1342" spans="1:9">
      <c r="A1342" s="27" t="s">
        <v>25</v>
      </c>
      <c r="B1342" s="27" t="s">
        <v>14</v>
      </c>
      <c r="C1342" s="28">
        <v>39402</v>
      </c>
      <c r="D1342" s="30">
        <v>10.95</v>
      </c>
      <c r="E1342" s="30">
        <v>11.01</v>
      </c>
      <c r="F1342" s="30">
        <v>10.83</v>
      </c>
      <c r="G1342" s="30">
        <v>10.98</v>
      </c>
      <c r="H1342" s="27">
        <v>6700</v>
      </c>
      <c r="I1342" s="29" t="str">
        <f t="shared" si="21"/>
        <v>Open</v>
      </c>
    </row>
    <row r="1343" spans="1:9">
      <c r="A1343" s="27" t="s">
        <v>25</v>
      </c>
      <c r="B1343" s="27" t="s">
        <v>14</v>
      </c>
      <c r="C1343" s="28">
        <v>39401</v>
      </c>
      <c r="D1343" s="30">
        <v>10.76</v>
      </c>
      <c r="E1343" s="30">
        <v>10.96</v>
      </c>
      <c r="F1343" s="30">
        <v>10.76</v>
      </c>
      <c r="G1343" s="30">
        <v>10.96</v>
      </c>
      <c r="H1343" s="27">
        <v>2400</v>
      </c>
      <c r="I1343" s="29" t="str">
        <f t="shared" si="21"/>
        <v>Open</v>
      </c>
    </row>
    <row r="1344" spans="1:9">
      <c r="A1344" s="27" t="s">
        <v>25</v>
      </c>
      <c r="B1344" s="27" t="s">
        <v>14</v>
      </c>
      <c r="C1344" s="28">
        <v>39400</v>
      </c>
      <c r="D1344" s="30">
        <v>11</v>
      </c>
      <c r="E1344" s="30">
        <v>11</v>
      </c>
      <c r="F1344" s="30">
        <v>10.85</v>
      </c>
      <c r="G1344" s="30">
        <v>10.86</v>
      </c>
      <c r="H1344" s="27">
        <v>40200</v>
      </c>
      <c r="I1344" s="29" t="str">
        <f t="shared" si="21"/>
        <v>Open</v>
      </c>
    </row>
    <row r="1345" spans="1:9">
      <c r="A1345" s="27" t="s">
        <v>25</v>
      </c>
      <c r="B1345" s="27" t="s">
        <v>14</v>
      </c>
      <c r="C1345" s="28">
        <v>39399</v>
      </c>
      <c r="D1345" s="30">
        <v>10.94</v>
      </c>
      <c r="E1345" s="30">
        <v>10.99</v>
      </c>
      <c r="F1345" s="30">
        <v>10.8</v>
      </c>
      <c r="G1345" s="30">
        <v>10.87</v>
      </c>
      <c r="H1345" s="27">
        <v>7300</v>
      </c>
      <c r="I1345" s="29" t="str">
        <f t="shared" si="21"/>
        <v>Open</v>
      </c>
    </row>
    <row r="1346" spans="1:9">
      <c r="A1346" s="27" t="s">
        <v>25</v>
      </c>
      <c r="B1346" s="27" t="s">
        <v>14</v>
      </c>
      <c r="C1346" s="28">
        <v>39398</v>
      </c>
      <c r="D1346" s="30">
        <v>10.89</v>
      </c>
      <c r="E1346" s="30">
        <v>11.03</v>
      </c>
      <c r="F1346" s="30">
        <v>10.89</v>
      </c>
      <c r="G1346" s="30">
        <v>10.99</v>
      </c>
      <c r="H1346" s="27">
        <v>9500</v>
      </c>
      <c r="I1346" s="29" t="str">
        <f t="shared" si="21"/>
        <v>Open</v>
      </c>
    </row>
    <row r="1347" spans="1:9">
      <c r="A1347" s="27" t="s">
        <v>25</v>
      </c>
      <c r="B1347" s="27" t="s">
        <v>14</v>
      </c>
      <c r="C1347" s="28">
        <v>39395</v>
      </c>
      <c r="D1347" s="30">
        <v>10.89</v>
      </c>
      <c r="E1347" s="30">
        <v>10.99</v>
      </c>
      <c r="F1347" s="30">
        <v>10.78</v>
      </c>
      <c r="G1347" s="30">
        <v>10.86</v>
      </c>
      <c r="H1347" s="27">
        <v>23800</v>
      </c>
      <c r="I1347" s="29" t="str">
        <f t="shared" si="21"/>
        <v>Open</v>
      </c>
    </row>
    <row r="1348" spans="1:9">
      <c r="A1348" s="27" t="s">
        <v>25</v>
      </c>
      <c r="B1348" s="27" t="s">
        <v>14</v>
      </c>
      <c r="C1348" s="28">
        <v>39394</v>
      </c>
      <c r="D1348" s="30">
        <v>10.8</v>
      </c>
      <c r="E1348" s="30">
        <v>10.85</v>
      </c>
      <c r="F1348" s="30">
        <v>10.64</v>
      </c>
      <c r="G1348" s="30">
        <v>10.8</v>
      </c>
      <c r="H1348" s="27">
        <v>22600</v>
      </c>
      <c r="I1348" s="29" t="str">
        <f t="shared" ref="I1348:I1411" si="22">IF(F1348&lt;D1348-0.15,"Closed","Open")</f>
        <v>Closed</v>
      </c>
    </row>
    <row r="1349" spans="1:9">
      <c r="A1349" s="27" t="s">
        <v>25</v>
      </c>
      <c r="B1349" s="27" t="s">
        <v>14</v>
      </c>
      <c r="C1349" s="28">
        <v>39393</v>
      </c>
      <c r="D1349" s="30">
        <v>11.01</v>
      </c>
      <c r="E1349" s="30">
        <v>11.01</v>
      </c>
      <c r="F1349" s="30">
        <v>10.81</v>
      </c>
      <c r="G1349" s="30">
        <v>10.91</v>
      </c>
      <c r="H1349" s="27">
        <v>18500</v>
      </c>
      <c r="I1349" s="29" t="str">
        <f t="shared" si="22"/>
        <v>Closed</v>
      </c>
    </row>
    <row r="1350" spans="1:9">
      <c r="A1350" s="27" t="s">
        <v>25</v>
      </c>
      <c r="B1350" s="27" t="s">
        <v>14</v>
      </c>
      <c r="C1350" s="28">
        <v>39392</v>
      </c>
      <c r="D1350" s="30">
        <v>10.88</v>
      </c>
      <c r="E1350" s="30">
        <v>10.88</v>
      </c>
      <c r="F1350" s="30">
        <v>10.81</v>
      </c>
      <c r="G1350" s="30">
        <v>10.84</v>
      </c>
      <c r="H1350" s="27">
        <v>28700</v>
      </c>
      <c r="I1350" s="29" t="str">
        <f t="shared" si="22"/>
        <v>Open</v>
      </c>
    </row>
    <row r="1351" spans="1:9">
      <c r="A1351" s="27" t="s">
        <v>25</v>
      </c>
      <c r="B1351" s="27" t="s">
        <v>14</v>
      </c>
      <c r="C1351" s="28">
        <v>39391</v>
      </c>
      <c r="D1351" s="30">
        <v>10.82</v>
      </c>
      <c r="E1351" s="30">
        <v>10.85</v>
      </c>
      <c r="F1351" s="30">
        <v>10.81</v>
      </c>
      <c r="G1351" s="30">
        <v>10.83</v>
      </c>
      <c r="H1351" s="27">
        <v>12100</v>
      </c>
      <c r="I1351" s="29" t="str">
        <f t="shared" si="22"/>
        <v>Open</v>
      </c>
    </row>
    <row r="1352" spans="1:9">
      <c r="A1352" s="27" t="s">
        <v>25</v>
      </c>
      <c r="B1352" s="27" t="s">
        <v>14</v>
      </c>
      <c r="C1352" s="28">
        <v>39388</v>
      </c>
      <c r="D1352" s="30">
        <v>10.74</v>
      </c>
      <c r="E1352" s="30">
        <v>10.95</v>
      </c>
      <c r="F1352" s="30">
        <v>10.74</v>
      </c>
      <c r="G1352" s="30">
        <v>10.76</v>
      </c>
      <c r="H1352" s="27">
        <v>37600</v>
      </c>
      <c r="I1352" s="29" t="str">
        <f t="shared" si="22"/>
        <v>Open</v>
      </c>
    </row>
    <row r="1353" spans="1:9">
      <c r="A1353" s="27" t="s">
        <v>25</v>
      </c>
      <c r="B1353" s="27" t="s">
        <v>14</v>
      </c>
      <c r="C1353" s="28">
        <v>39387</v>
      </c>
      <c r="D1353" s="30">
        <v>10.7</v>
      </c>
      <c r="E1353" s="30">
        <v>10.76</v>
      </c>
      <c r="F1353" s="30">
        <v>10.67</v>
      </c>
      <c r="G1353" s="30">
        <v>10.67</v>
      </c>
      <c r="H1353" s="27">
        <v>35400</v>
      </c>
      <c r="I1353" s="29" t="str">
        <f t="shared" si="22"/>
        <v>Open</v>
      </c>
    </row>
    <row r="1354" spans="1:9">
      <c r="A1354" s="27" t="s">
        <v>25</v>
      </c>
      <c r="B1354" s="27" t="s">
        <v>14</v>
      </c>
      <c r="C1354" s="28">
        <v>39386</v>
      </c>
      <c r="D1354" s="30">
        <v>10.71</v>
      </c>
      <c r="E1354" s="30">
        <v>10.73</v>
      </c>
      <c r="F1354" s="30">
        <v>10.67</v>
      </c>
      <c r="G1354" s="30">
        <v>10.72</v>
      </c>
      <c r="H1354" s="27">
        <v>93200</v>
      </c>
      <c r="I1354" s="29" t="str">
        <f t="shared" si="22"/>
        <v>Open</v>
      </c>
    </row>
    <row r="1355" spans="1:9">
      <c r="A1355" s="27" t="s">
        <v>25</v>
      </c>
      <c r="B1355" s="27" t="s">
        <v>14</v>
      </c>
      <c r="C1355" s="28">
        <v>39385</v>
      </c>
      <c r="D1355" s="30">
        <v>10.7</v>
      </c>
      <c r="E1355" s="30">
        <v>10.75</v>
      </c>
      <c r="F1355" s="30">
        <v>10.7</v>
      </c>
      <c r="G1355" s="30">
        <v>10.73</v>
      </c>
      <c r="H1355" s="27">
        <v>7000</v>
      </c>
      <c r="I1355" s="29" t="str">
        <f t="shared" si="22"/>
        <v>Open</v>
      </c>
    </row>
    <row r="1356" spans="1:9">
      <c r="A1356" s="27" t="s">
        <v>25</v>
      </c>
      <c r="B1356" s="27" t="s">
        <v>14</v>
      </c>
      <c r="C1356" s="28">
        <v>39384</v>
      </c>
      <c r="D1356" s="30">
        <v>10.95</v>
      </c>
      <c r="E1356" s="30">
        <v>10.95</v>
      </c>
      <c r="F1356" s="30">
        <v>10.7</v>
      </c>
      <c r="G1356" s="30">
        <v>10.73</v>
      </c>
      <c r="H1356" s="27">
        <v>44500</v>
      </c>
      <c r="I1356" s="29" t="str">
        <f t="shared" si="22"/>
        <v>Closed</v>
      </c>
    </row>
    <row r="1357" spans="1:9">
      <c r="A1357" s="27" t="s">
        <v>25</v>
      </c>
      <c r="B1357" s="27" t="s">
        <v>14</v>
      </c>
      <c r="C1357" s="28">
        <v>39381</v>
      </c>
      <c r="D1357" s="30">
        <v>10.86</v>
      </c>
      <c r="E1357" s="30">
        <v>10.9</v>
      </c>
      <c r="F1357" s="30">
        <v>10.78</v>
      </c>
      <c r="G1357" s="30">
        <v>10.8</v>
      </c>
      <c r="H1357" s="27">
        <v>8900</v>
      </c>
      <c r="I1357" s="29" t="str">
        <f t="shared" si="22"/>
        <v>Open</v>
      </c>
    </row>
    <row r="1358" spans="1:9">
      <c r="A1358" s="27" t="s">
        <v>25</v>
      </c>
      <c r="B1358" s="27" t="s">
        <v>14</v>
      </c>
      <c r="C1358" s="28">
        <v>39380</v>
      </c>
      <c r="D1358" s="30">
        <v>10.8</v>
      </c>
      <c r="E1358" s="30">
        <v>10.87</v>
      </c>
      <c r="F1358" s="30">
        <v>10.76</v>
      </c>
      <c r="G1358" s="30">
        <v>10.79</v>
      </c>
      <c r="H1358" s="27">
        <v>10400</v>
      </c>
      <c r="I1358" s="29" t="str">
        <f t="shared" si="22"/>
        <v>Open</v>
      </c>
    </row>
    <row r="1359" spans="1:9">
      <c r="A1359" s="27" t="s">
        <v>25</v>
      </c>
      <c r="B1359" s="27" t="s">
        <v>14</v>
      </c>
      <c r="C1359" s="28">
        <v>39379</v>
      </c>
      <c r="D1359" s="30">
        <v>10.85</v>
      </c>
      <c r="E1359" s="30">
        <v>10.85</v>
      </c>
      <c r="F1359" s="30">
        <v>10.76</v>
      </c>
      <c r="G1359" s="30">
        <v>10.81</v>
      </c>
      <c r="H1359" s="27">
        <v>7100</v>
      </c>
      <c r="I1359" s="29" t="str">
        <f t="shared" si="22"/>
        <v>Open</v>
      </c>
    </row>
    <row r="1360" spans="1:9">
      <c r="A1360" s="27" t="s">
        <v>25</v>
      </c>
      <c r="B1360" s="27" t="s">
        <v>14</v>
      </c>
      <c r="C1360" s="28">
        <v>39378</v>
      </c>
      <c r="D1360" s="30">
        <v>10.86</v>
      </c>
      <c r="E1360" s="30">
        <v>10.86</v>
      </c>
      <c r="F1360" s="30">
        <v>10.84</v>
      </c>
      <c r="G1360" s="30">
        <v>10.85</v>
      </c>
      <c r="H1360" s="27">
        <v>20200</v>
      </c>
      <c r="I1360" s="29" t="str">
        <f t="shared" si="22"/>
        <v>Open</v>
      </c>
    </row>
    <row r="1361" spans="1:9">
      <c r="A1361" s="27" t="s">
        <v>25</v>
      </c>
      <c r="B1361" s="27" t="s">
        <v>14</v>
      </c>
      <c r="C1361" s="28">
        <v>39377</v>
      </c>
      <c r="D1361" s="30">
        <v>10.79</v>
      </c>
      <c r="E1361" s="30">
        <v>10.96</v>
      </c>
      <c r="F1361" s="30">
        <v>10.78</v>
      </c>
      <c r="G1361" s="30">
        <v>10.85</v>
      </c>
      <c r="H1361" s="27">
        <v>7000</v>
      </c>
      <c r="I1361" s="29" t="str">
        <f t="shared" si="22"/>
        <v>Open</v>
      </c>
    </row>
    <row r="1362" spans="1:9">
      <c r="A1362" s="27" t="s">
        <v>25</v>
      </c>
      <c r="B1362" s="27" t="s">
        <v>14</v>
      </c>
      <c r="C1362" s="28">
        <v>39374</v>
      </c>
      <c r="D1362" s="30">
        <v>10.3</v>
      </c>
      <c r="E1362" s="30">
        <v>10.89</v>
      </c>
      <c r="F1362" s="30">
        <v>10.3</v>
      </c>
      <c r="G1362" s="30">
        <v>10.8</v>
      </c>
      <c r="H1362" s="27">
        <v>35300</v>
      </c>
      <c r="I1362" s="29" t="str">
        <f t="shared" si="22"/>
        <v>Open</v>
      </c>
    </row>
    <row r="1363" spans="1:9">
      <c r="A1363" s="27" t="s">
        <v>25</v>
      </c>
      <c r="B1363" s="27" t="s">
        <v>14</v>
      </c>
      <c r="C1363" s="28">
        <v>39373</v>
      </c>
      <c r="D1363" s="30">
        <v>10.9</v>
      </c>
      <c r="E1363" s="30">
        <v>10.93</v>
      </c>
      <c r="F1363" s="30">
        <v>10.8</v>
      </c>
      <c r="G1363" s="30">
        <v>10.85</v>
      </c>
      <c r="H1363" s="27">
        <v>12900</v>
      </c>
      <c r="I1363" s="29" t="str">
        <f t="shared" si="22"/>
        <v>Open</v>
      </c>
    </row>
    <row r="1364" spans="1:9">
      <c r="A1364" s="27" t="s">
        <v>25</v>
      </c>
      <c r="B1364" s="27" t="s">
        <v>14</v>
      </c>
      <c r="C1364" s="28">
        <v>39372</v>
      </c>
      <c r="D1364" s="30">
        <v>10.95</v>
      </c>
      <c r="E1364" s="30">
        <v>10.98</v>
      </c>
      <c r="F1364" s="30">
        <v>10.8</v>
      </c>
      <c r="G1364" s="30">
        <v>10.8</v>
      </c>
      <c r="H1364" s="27">
        <v>15500</v>
      </c>
      <c r="I1364" s="29" t="str">
        <f t="shared" si="22"/>
        <v>Open</v>
      </c>
    </row>
    <row r="1365" spans="1:9">
      <c r="A1365" s="27" t="s">
        <v>25</v>
      </c>
      <c r="B1365" s="27" t="s">
        <v>14</v>
      </c>
      <c r="C1365" s="28">
        <v>39371</v>
      </c>
      <c r="D1365" s="30">
        <v>10.98</v>
      </c>
      <c r="E1365" s="30">
        <v>10.98</v>
      </c>
      <c r="F1365" s="30">
        <v>10.78</v>
      </c>
      <c r="G1365" s="30">
        <v>10.94</v>
      </c>
      <c r="H1365" s="27">
        <v>6500</v>
      </c>
      <c r="I1365" s="29" t="str">
        <f t="shared" si="22"/>
        <v>Closed</v>
      </c>
    </row>
    <row r="1366" spans="1:9">
      <c r="A1366" s="27" t="s">
        <v>25</v>
      </c>
      <c r="B1366" s="27" t="s">
        <v>14</v>
      </c>
      <c r="C1366" s="28">
        <v>39370</v>
      </c>
      <c r="D1366" s="30">
        <v>10.99</v>
      </c>
      <c r="E1366" s="30">
        <v>11.04</v>
      </c>
      <c r="F1366" s="30">
        <v>10.94</v>
      </c>
      <c r="G1366" s="30">
        <v>11.04</v>
      </c>
      <c r="H1366" s="27">
        <v>3400</v>
      </c>
      <c r="I1366" s="29" t="str">
        <f t="shared" si="22"/>
        <v>Open</v>
      </c>
    </row>
    <row r="1367" spans="1:9">
      <c r="A1367" s="27" t="s">
        <v>25</v>
      </c>
      <c r="B1367" s="27" t="s">
        <v>14</v>
      </c>
      <c r="C1367" s="28">
        <v>39367</v>
      </c>
      <c r="D1367" s="30">
        <v>10.94</v>
      </c>
      <c r="E1367" s="30">
        <v>11.02</v>
      </c>
      <c r="F1367" s="30">
        <v>10.94</v>
      </c>
      <c r="G1367" s="30">
        <v>11.02</v>
      </c>
      <c r="H1367" s="27">
        <v>3800</v>
      </c>
      <c r="I1367" s="29" t="str">
        <f t="shared" si="22"/>
        <v>Open</v>
      </c>
    </row>
    <row r="1368" spans="1:9">
      <c r="A1368" s="27" t="s">
        <v>25</v>
      </c>
      <c r="B1368" s="27" t="s">
        <v>14</v>
      </c>
      <c r="C1368" s="28">
        <v>39366</v>
      </c>
      <c r="D1368" s="30">
        <v>10.82</v>
      </c>
      <c r="E1368" s="30">
        <v>10.95</v>
      </c>
      <c r="F1368" s="30">
        <v>10.82</v>
      </c>
      <c r="G1368" s="30">
        <v>10.94</v>
      </c>
      <c r="H1368" s="27">
        <v>1400</v>
      </c>
      <c r="I1368" s="29" t="str">
        <f t="shared" si="22"/>
        <v>Open</v>
      </c>
    </row>
    <row r="1369" spans="1:9">
      <c r="A1369" s="27" t="s">
        <v>25</v>
      </c>
      <c r="B1369" s="27" t="s">
        <v>14</v>
      </c>
      <c r="C1369" s="28">
        <v>39365</v>
      </c>
      <c r="D1369" s="30">
        <v>10.99</v>
      </c>
      <c r="E1369" s="30">
        <v>10.99</v>
      </c>
      <c r="F1369" s="30">
        <v>10.85</v>
      </c>
      <c r="G1369" s="30">
        <v>10.87</v>
      </c>
      <c r="H1369" s="27">
        <v>29800</v>
      </c>
      <c r="I1369" s="29" t="str">
        <f t="shared" si="22"/>
        <v>Open</v>
      </c>
    </row>
    <row r="1370" spans="1:9">
      <c r="A1370" s="27" t="s">
        <v>25</v>
      </c>
      <c r="B1370" s="27" t="s">
        <v>14</v>
      </c>
      <c r="C1370" s="28">
        <v>39364</v>
      </c>
      <c r="D1370" s="30">
        <v>11.05</v>
      </c>
      <c r="E1370" s="30">
        <v>11.05</v>
      </c>
      <c r="F1370" s="30">
        <v>10.95</v>
      </c>
      <c r="G1370" s="30">
        <v>10.95</v>
      </c>
      <c r="H1370" s="27">
        <v>300</v>
      </c>
      <c r="I1370" s="29" t="str">
        <f t="shared" si="22"/>
        <v>Open</v>
      </c>
    </row>
    <row r="1371" spans="1:9">
      <c r="A1371" s="27" t="s">
        <v>25</v>
      </c>
      <c r="B1371" s="27" t="s">
        <v>14</v>
      </c>
      <c r="C1371" s="28">
        <v>39363</v>
      </c>
      <c r="D1371" s="30">
        <v>10.89</v>
      </c>
      <c r="E1371" s="30">
        <v>10.89</v>
      </c>
      <c r="F1371" s="30">
        <v>10.89</v>
      </c>
      <c r="G1371" s="30">
        <v>10.89</v>
      </c>
      <c r="H1371" s="27">
        <v>0</v>
      </c>
      <c r="I1371" s="29" t="str">
        <f t="shared" si="22"/>
        <v>Open</v>
      </c>
    </row>
    <row r="1372" spans="1:9">
      <c r="A1372" s="27" t="s">
        <v>25</v>
      </c>
      <c r="B1372" s="27" t="s">
        <v>14</v>
      </c>
      <c r="C1372" s="28">
        <v>39360</v>
      </c>
      <c r="D1372" s="30">
        <v>10.86</v>
      </c>
      <c r="E1372" s="30">
        <v>10.89</v>
      </c>
      <c r="F1372" s="30">
        <v>10.68</v>
      </c>
      <c r="G1372" s="30">
        <v>10.89</v>
      </c>
      <c r="H1372" s="27">
        <v>25600</v>
      </c>
      <c r="I1372" s="29" t="str">
        <f t="shared" si="22"/>
        <v>Closed</v>
      </c>
    </row>
    <row r="1373" spans="1:9">
      <c r="A1373" s="27" t="s">
        <v>25</v>
      </c>
      <c r="B1373" s="27" t="s">
        <v>14</v>
      </c>
      <c r="C1373" s="28">
        <v>39359</v>
      </c>
      <c r="D1373" s="30">
        <v>10.92</v>
      </c>
      <c r="E1373" s="30">
        <v>10.92</v>
      </c>
      <c r="F1373" s="30">
        <v>10.88</v>
      </c>
      <c r="G1373" s="30">
        <v>10.89</v>
      </c>
      <c r="H1373" s="27">
        <v>2300</v>
      </c>
      <c r="I1373" s="29" t="str">
        <f t="shared" si="22"/>
        <v>Open</v>
      </c>
    </row>
    <row r="1374" spans="1:9">
      <c r="A1374" s="27" t="s">
        <v>25</v>
      </c>
      <c r="B1374" s="27" t="s">
        <v>14</v>
      </c>
      <c r="C1374" s="28">
        <v>39358</v>
      </c>
      <c r="D1374" s="30">
        <v>10.93</v>
      </c>
      <c r="E1374" s="30">
        <v>11.14</v>
      </c>
      <c r="F1374" s="30">
        <v>10.86</v>
      </c>
      <c r="G1374" s="30">
        <v>10.94</v>
      </c>
      <c r="H1374" s="27">
        <v>44300</v>
      </c>
      <c r="I1374" s="29" t="str">
        <f t="shared" si="22"/>
        <v>Open</v>
      </c>
    </row>
    <row r="1375" spans="1:9">
      <c r="A1375" s="27" t="s">
        <v>25</v>
      </c>
      <c r="B1375" s="27" t="s">
        <v>14</v>
      </c>
      <c r="C1375" s="28">
        <v>39357</v>
      </c>
      <c r="D1375" s="30">
        <v>11</v>
      </c>
      <c r="E1375" s="30">
        <v>11.07</v>
      </c>
      <c r="F1375" s="30">
        <v>10.95</v>
      </c>
      <c r="G1375" s="30">
        <v>10.98</v>
      </c>
      <c r="H1375" s="27">
        <v>15400</v>
      </c>
      <c r="I1375" s="29" t="str">
        <f t="shared" si="22"/>
        <v>Open</v>
      </c>
    </row>
    <row r="1376" spans="1:9">
      <c r="A1376" s="27" t="s">
        <v>25</v>
      </c>
      <c r="B1376" s="27" t="s">
        <v>14</v>
      </c>
      <c r="C1376" s="28">
        <v>39356</v>
      </c>
      <c r="D1376" s="30">
        <v>11.07</v>
      </c>
      <c r="E1376" s="30">
        <v>11.1</v>
      </c>
      <c r="F1376" s="30">
        <v>10.98</v>
      </c>
      <c r="G1376" s="30">
        <v>11.01</v>
      </c>
      <c r="H1376" s="27">
        <v>15600</v>
      </c>
      <c r="I1376" s="29" t="str">
        <f t="shared" si="22"/>
        <v>Open</v>
      </c>
    </row>
    <row r="1377" spans="1:9">
      <c r="A1377" s="27" t="s">
        <v>25</v>
      </c>
      <c r="B1377" s="27" t="s">
        <v>14</v>
      </c>
      <c r="C1377" s="28">
        <v>39353</v>
      </c>
      <c r="D1377" s="30">
        <v>11.05</v>
      </c>
      <c r="E1377" s="30">
        <v>11.12</v>
      </c>
      <c r="F1377" s="30">
        <v>11.04</v>
      </c>
      <c r="G1377" s="30">
        <v>11.07</v>
      </c>
      <c r="H1377" s="27">
        <v>37500</v>
      </c>
      <c r="I1377" s="29" t="str">
        <f t="shared" si="22"/>
        <v>Open</v>
      </c>
    </row>
    <row r="1378" spans="1:9">
      <c r="A1378" s="27" t="s">
        <v>25</v>
      </c>
      <c r="B1378" s="27" t="s">
        <v>14</v>
      </c>
      <c r="C1378" s="28">
        <v>39352</v>
      </c>
      <c r="D1378" s="30">
        <v>11.15</v>
      </c>
      <c r="E1378" s="30">
        <v>11.15</v>
      </c>
      <c r="F1378" s="30">
        <v>11.07</v>
      </c>
      <c r="G1378" s="30">
        <v>11.08</v>
      </c>
      <c r="H1378" s="27">
        <v>12500</v>
      </c>
      <c r="I1378" s="29" t="str">
        <f t="shared" si="22"/>
        <v>Open</v>
      </c>
    </row>
    <row r="1379" spans="1:9">
      <c r="A1379" s="27" t="s">
        <v>25</v>
      </c>
      <c r="B1379" s="27" t="s">
        <v>14</v>
      </c>
      <c r="C1379" s="28">
        <v>39351</v>
      </c>
      <c r="D1379" s="30">
        <v>11.11</v>
      </c>
      <c r="E1379" s="30">
        <v>11.11</v>
      </c>
      <c r="F1379" s="30">
        <v>10.95</v>
      </c>
      <c r="G1379" s="30">
        <v>11.1</v>
      </c>
      <c r="H1379" s="27">
        <v>8500</v>
      </c>
      <c r="I1379" s="29" t="str">
        <f t="shared" si="22"/>
        <v>Closed</v>
      </c>
    </row>
    <row r="1380" spans="1:9">
      <c r="A1380" s="27" t="s">
        <v>25</v>
      </c>
      <c r="B1380" s="27" t="s">
        <v>14</v>
      </c>
      <c r="C1380" s="28">
        <v>39350</v>
      </c>
      <c r="D1380" s="30">
        <v>10.99</v>
      </c>
      <c r="E1380" s="30">
        <v>11.12</v>
      </c>
      <c r="F1380" s="30">
        <v>10.99</v>
      </c>
      <c r="G1380" s="30">
        <v>11.12</v>
      </c>
      <c r="H1380" s="27">
        <v>2000</v>
      </c>
      <c r="I1380" s="29" t="str">
        <f t="shared" si="22"/>
        <v>Open</v>
      </c>
    </row>
    <row r="1381" spans="1:9">
      <c r="A1381" s="27" t="s">
        <v>25</v>
      </c>
      <c r="B1381" s="27" t="s">
        <v>14</v>
      </c>
      <c r="C1381" s="28">
        <v>39349</v>
      </c>
      <c r="D1381" s="30">
        <v>11.18</v>
      </c>
      <c r="E1381" s="30">
        <v>11.18</v>
      </c>
      <c r="F1381" s="30">
        <v>11</v>
      </c>
      <c r="G1381" s="30">
        <v>11.04</v>
      </c>
      <c r="H1381" s="27">
        <v>32300</v>
      </c>
      <c r="I1381" s="29" t="str">
        <f t="shared" si="22"/>
        <v>Closed</v>
      </c>
    </row>
    <row r="1382" spans="1:9">
      <c r="A1382" s="27" t="s">
        <v>25</v>
      </c>
      <c r="B1382" s="27" t="s">
        <v>14</v>
      </c>
      <c r="C1382" s="28">
        <v>39346</v>
      </c>
      <c r="D1382" s="30">
        <v>11.06</v>
      </c>
      <c r="E1382" s="30">
        <v>11.18</v>
      </c>
      <c r="F1382" s="30">
        <v>11.06</v>
      </c>
      <c r="G1382" s="30">
        <v>11.18</v>
      </c>
      <c r="H1382" s="27">
        <v>600</v>
      </c>
      <c r="I1382" s="29" t="str">
        <f t="shared" si="22"/>
        <v>Open</v>
      </c>
    </row>
    <row r="1383" spans="1:9">
      <c r="A1383" s="27" t="s">
        <v>25</v>
      </c>
      <c r="B1383" s="27" t="s">
        <v>14</v>
      </c>
      <c r="C1383" s="28">
        <v>39345</v>
      </c>
      <c r="D1383" s="30">
        <v>11.21</v>
      </c>
      <c r="E1383" s="30">
        <v>11.21</v>
      </c>
      <c r="F1383" s="30">
        <v>11.17</v>
      </c>
      <c r="G1383" s="30">
        <v>11.17</v>
      </c>
      <c r="H1383" s="27">
        <v>1300</v>
      </c>
      <c r="I1383" s="29" t="str">
        <f t="shared" si="22"/>
        <v>Open</v>
      </c>
    </row>
    <row r="1384" spans="1:9">
      <c r="A1384" s="27" t="s">
        <v>25</v>
      </c>
      <c r="B1384" s="27" t="s">
        <v>14</v>
      </c>
      <c r="C1384" s="28">
        <v>39344</v>
      </c>
      <c r="D1384" s="30">
        <v>11.27</v>
      </c>
      <c r="E1384" s="30">
        <v>11.27</v>
      </c>
      <c r="F1384" s="30">
        <v>11.27</v>
      </c>
      <c r="G1384" s="30">
        <v>11.27</v>
      </c>
      <c r="H1384" s="27">
        <v>0</v>
      </c>
      <c r="I1384" s="29" t="str">
        <f t="shared" si="22"/>
        <v>Open</v>
      </c>
    </row>
    <row r="1385" spans="1:9">
      <c r="A1385" s="27" t="s">
        <v>25</v>
      </c>
      <c r="B1385" s="27" t="s">
        <v>14</v>
      </c>
      <c r="C1385" s="28">
        <v>39343</v>
      </c>
      <c r="D1385" s="30">
        <v>11.44</v>
      </c>
      <c r="E1385" s="30">
        <v>11.44</v>
      </c>
      <c r="F1385" s="30">
        <v>11.17</v>
      </c>
      <c r="G1385" s="30">
        <v>11.27</v>
      </c>
      <c r="H1385" s="27">
        <v>15500</v>
      </c>
      <c r="I1385" s="29" t="str">
        <f t="shared" si="22"/>
        <v>Closed</v>
      </c>
    </row>
    <row r="1386" spans="1:9">
      <c r="A1386" s="27" t="s">
        <v>25</v>
      </c>
      <c r="B1386" s="27" t="s">
        <v>14</v>
      </c>
      <c r="C1386" s="28">
        <v>39342</v>
      </c>
      <c r="D1386" s="30">
        <v>10.92</v>
      </c>
      <c r="E1386" s="30">
        <v>11.34</v>
      </c>
      <c r="F1386" s="30">
        <v>10.92</v>
      </c>
      <c r="G1386" s="30">
        <v>11.23</v>
      </c>
      <c r="H1386" s="27">
        <v>13000</v>
      </c>
      <c r="I1386" s="29" t="str">
        <f t="shared" si="22"/>
        <v>Open</v>
      </c>
    </row>
    <row r="1387" spans="1:9">
      <c r="A1387" s="27" t="s">
        <v>25</v>
      </c>
      <c r="B1387" s="27" t="s">
        <v>14</v>
      </c>
      <c r="C1387" s="28">
        <v>39339</v>
      </c>
      <c r="D1387" s="30">
        <v>10.84</v>
      </c>
      <c r="E1387" s="30">
        <v>10.87</v>
      </c>
      <c r="F1387" s="30">
        <v>10.83</v>
      </c>
      <c r="G1387" s="30">
        <v>10.87</v>
      </c>
      <c r="H1387" s="27">
        <v>12200</v>
      </c>
      <c r="I1387" s="29" t="str">
        <f t="shared" si="22"/>
        <v>Open</v>
      </c>
    </row>
    <row r="1388" spans="1:9">
      <c r="A1388" s="27" t="s">
        <v>25</v>
      </c>
      <c r="B1388" s="27" t="s">
        <v>14</v>
      </c>
      <c r="C1388" s="28">
        <v>39338</v>
      </c>
      <c r="D1388" s="30">
        <v>10.8</v>
      </c>
      <c r="E1388" s="30">
        <v>10.87</v>
      </c>
      <c r="F1388" s="30">
        <v>10.8</v>
      </c>
      <c r="G1388" s="30">
        <v>10.85</v>
      </c>
      <c r="H1388" s="27">
        <v>18000</v>
      </c>
      <c r="I1388" s="29" t="str">
        <f t="shared" si="22"/>
        <v>Open</v>
      </c>
    </row>
    <row r="1389" spans="1:9">
      <c r="A1389" s="27" t="s">
        <v>25</v>
      </c>
      <c r="B1389" s="27" t="s">
        <v>14</v>
      </c>
      <c r="C1389" s="28">
        <v>39337</v>
      </c>
      <c r="D1389" s="30">
        <v>10.75</v>
      </c>
      <c r="E1389" s="30">
        <v>10.8</v>
      </c>
      <c r="F1389" s="30">
        <v>10.69</v>
      </c>
      <c r="G1389" s="30">
        <v>10.8</v>
      </c>
      <c r="H1389" s="27">
        <v>5000</v>
      </c>
      <c r="I1389" s="29" t="str">
        <f t="shared" si="22"/>
        <v>Open</v>
      </c>
    </row>
    <row r="1390" spans="1:9">
      <c r="A1390" s="27" t="s">
        <v>25</v>
      </c>
      <c r="B1390" s="27" t="s">
        <v>14</v>
      </c>
      <c r="C1390" s="28">
        <v>39336</v>
      </c>
      <c r="D1390" s="30">
        <v>10.78</v>
      </c>
      <c r="E1390" s="30">
        <v>10.86</v>
      </c>
      <c r="F1390" s="30">
        <v>10.67</v>
      </c>
      <c r="G1390" s="30">
        <v>10.8</v>
      </c>
      <c r="H1390" s="27">
        <v>21400</v>
      </c>
      <c r="I1390" s="29" t="str">
        <f t="shared" si="22"/>
        <v>Open</v>
      </c>
    </row>
    <row r="1391" spans="1:9">
      <c r="A1391" s="27" t="s">
        <v>25</v>
      </c>
      <c r="B1391" s="27" t="s">
        <v>14</v>
      </c>
      <c r="C1391" s="28">
        <v>39335</v>
      </c>
      <c r="D1391" s="30">
        <v>10.8</v>
      </c>
      <c r="E1391" s="30">
        <v>10.82</v>
      </c>
      <c r="F1391" s="30">
        <v>10.72</v>
      </c>
      <c r="G1391" s="30">
        <v>10.72</v>
      </c>
      <c r="H1391" s="27">
        <v>19600</v>
      </c>
      <c r="I1391" s="29" t="str">
        <f t="shared" si="22"/>
        <v>Open</v>
      </c>
    </row>
    <row r="1392" spans="1:9">
      <c r="A1392" s="27" t="s">
        <v>25</v>
      </c>
      <c r="B1392" s="27" t="s">
        <v>14</v>
      </c>
      <c r="C1392" s="28">
        <v>39332</v>
      </c>
      <c r="D1392" s="30">
        <v>10.8</v>
      </c>
      <c r="E1392" s="30">
        <v>10.85</v>
      </c>
      <c r="F1392" s="30">
        <v>10.8</v>
      </c>
      <c r="G1392" s="30">
        <v>10.82</v>
      </c>
      <c r="H1392" s="27">
        <v>5700</v>
      </c>
      <c r="I1392" s="29" t="str">
        <f t="shared" si="22"/>
        <v>Open</v>
      </c>
    </row>
    <row r="1393" spans="1:9">
      <c r="A1393" s="27" t="s">
        <v>25</v>
      </c>
      <c r="B1393" s="27" t="s">
        <v>14</v>
      </c>
      <c r="C1393" s="28">
        <v>39331</v>
      </c>
      <c r="D1393" s="30">
        <v>10.85</v>
      </c>
      <c r="E1393" s="30">
        <v>10.85</v>
      </c>
      <c r="F1393" s="30">
        <v>10.84</v>
      </c>
      <c r="G1393" s="30">
        <v>10.85</v>
      </c>
      <c r="H1393" s="27">
        <v>1900</v>
      </c>
      <c r="I1393" s="29" t="str">
        <f t="shared" si="22"/>
        <v>Open</v>
      </c>
    </row>
    <row r="1394" spans="1:9">
      <c r="A1394" s="27" t="s">
        <v>25</v>
      </c>
      <c r="B1394" s="27" t="s">
        <v>14</v>
      </c>
      <c r="C1394" s="28">
        <v>39330</v>
      </c>
      <c r="D1394" s="30">
        <v>10.7</v>
      </c>
      <c r="E1394" s="30">
        <v>10.77</v>
      </c>
      <c r="F1394" s="30">
        <v>10.7</v>
      </c>
      <c r="G1394" s="30">
        <v>10.77</v>
      </c>
      <c r="H1394" s="27">
        <v>34400</v>
      </c>
      <c r="I1394" s="29" t="str">
        <f t="shared" si="22"/>
        <v>Open</v>
      </c>
    </row>
    <row r="1395" spans="1:9">
      <c r="A1395" s="27" t="s">
        <v>25</v>
      </c>
      <c r="B1395" s="27" t="s">
        <v>14</v>
      </c>
      <c r="C1395" s="28">
        <v>39329</v>
      </c>
      <c r="D1395" s="30">
        <v>10.65</v>
      </c>
      <c r="E1395" s="30">
        <v>10.7</v>
      </c>
      <c r="F1395" s="30">
        <v>10.6</v>
      </c>
      <c r="G1395" s="30">
        <v>10.62</v>
      </c>
      <c r="H1395" s="27">
        <v>5900</v>
      </c>
      <c r="I1395" s="29" t="str">
        <f t="shared" si="22"/>
        <v>Open</v>
      </c>
    </row>
    <row r="1396" spans="1:9">
      <c r="A1396" s="27" t="s">
        <v>25</v>
      </c>
      <c r="B1396" s="27" t="s">
        <v>14</v>
      </c>
      <c r="C1396" s="28">
        <v>39325</v>
      </c>
      <c r="D1396" s="30">
        <v>10.64</v>
      </c>
      <c r="E1396" s="30">
        <v>10.64</v>
      </c>
      <c r="F1396" s="30">
        <v>10.64</v>
      </c>
      <c r="G1396" s="30">
        <v>10.64</v>
      </c>
      <c r="H1396" s="27">
        <v>1600</v>
      </c>
      <c r="I1396" s="29" t="str">
        <f t="shared" si="22"/>
        <v>Open</v>
      </c>
    </row>
    <row r="1397" spans="1:9">
      <c r="A1397" s="27" t="s">
        <v>25</v>
      </c>
      <c r="B1397" s="27" t="s">
        <v>14</v>
      </c>
      <c r="C1397" s="28">
        <v>39324</v>
      </c>
      <c r="D1397" s="30">
        <v>10.65</v>
      </c>
      <c r="E1397" s="30">
        <v>10.65</v>
      </c>
      <c r="F1397" s="30">
        <v>10.6</v>
      </c>
      <c r="G1397" s="30">
        <v>10.6</v>
      </c>
      <c r="H1397" s="27">
        <v>3000</v>
      </c>
      <c r="I1397" s="29" t="str">
        <f t="shared" si="22"/>
        <v>Open</v>
      </c>
    </row>
    <row r="1398" spans="1:9">
      <c r="A1398" s="27" t="s">
        <v>25</v>
      </c>
      <c r="B1398" s="27" t="s">
        <v>14</v>
      </c>
      <c r="C1398" s="28">
        <v>39323</v>
      </c>
      <c r="D1398" s="30">
        <v>10.46</v>
      </c>
      <c r="E1398" s="30">
        <v>10.66</v>
      </c>
      <c r="F1398" s="30">
        <v>10.44</v>
      </c>
      <c r="G1398" s="30">
        <v>10.64</v>
      </c>
      <c r="H1398" s="27">
        <v>13500</v>
      </c>
      <c r="I1398" s="29" t="str">
        <f t="shared" si="22"/>
        <v>Open</v>
      </c>
    </row>
    <row r="1399" spans="1:9">
      <c r="A1399" s="27" t="s">
        <v>25</v>
      </c>
      <c r="B1399" s="27" t="s">
        <v>14</v>
      </c>
      <c r="C1399" s="28">
        <v>39322</v>
      </c>
      <c r="D1399" s="30">
        <v>10.48</v>
      </c>
      <c r="E1399" s="30">
        <v>10.51</v>
      </c>
      <c r="F1399" s="30">
        <v>10.42</v>
      </c>
      <c r="G1399" s="30">
        <v>10.46</v>
      </c>
      <c r="H1399" s="27">
        <v>21000</v>
      </c>
      <c r="I1399" s="29" t="str">
        <f t="shared" si="22"/>
        <v>Open</v>
      </c>
    </row>
    <row r="1400" spans="1:9">
      <c r="A1400" s="27" t="s">
        <v>25</v>
      </c>
      <c r="B1400" s="27" t="s">
        <v>14</v>
      </c>
      <c r="C1400" s="28">
        <v>39321</v>
      </c>
      <c r="D1400" s="30">
        <v>10.45</v>
      </c>
      <c r="E1400" s="30">
        <v>10.51</v>
      </c>
      <c r="F1400" s="30">
        <v>10.45</v>
      </c>
      <c r="G1400" s="30">
        <v>10.48</v>
      </c>
      <c r="H1400" s="27">
        <v>3400</v>
      </c>
      <c r="I1400" s="29" t="str">
        <f t="shared" si="22"/>
        <v>Open</v>
      </c>
    </row>
    <row r="1401" spans="1:9">
      <c r="A1401" s="27" t="s">
        <v>25</v>
      </c>
      <c r="B1401" s="27" t="s">
        <v>14</v>
      </c>
      <c r="C1401" s="28">
        <v>39318</v>
      </c>
      <c r="D1401" s="30">
        <v>10.51</v>
      </c>
      <c r="E1401" s="30">
        <v>10.51</v>
      </c>
      <c r="F1401" s="30">
        <v>10.47</v>
      </c>
      <c r="G1401" s="30">
        <v>10.47</v>
      </c>
      <c r="H1401" s="27">
        <v>4200</v>
      </c>
      <c r="I1401" s="29" t="str">
        <f t="shared" si="22"/>
        <v>Open</v>
      </c>
    </row>
    <row r="1402" spans="1:9">
      <c r="A1402" s="27" t="s">
        <v>25</v>
      </c>
      <c r="B1402" s="27" t="s">
        <v>14</v>
      </c>
      <c r="C1402" s="28">
        <v>39317</v>
      </c>
      <c r="D1402" s="30">
        <v>10.69</v>
      </c>
      <c r="E1402" s="30">
        <v>10.69</v>
      </c>
      <c r="F1402" s="30">
        <v>10.59</v>
      </c>
      <c r="G1402" s="30">
        <v>10.59</v>
      </c>
      <c r="H1402" s="27">
        <v>4300</v>
      </c>
      <c r="I1402" s="29" t="str">
        <f t="shared" si="22"/>
        <v>Open</v>
      </c>
    </row>
    <row r="1403" spans="1:9">
      <c r="A1403" s="27" t="s">
        <v>25</v>
      </c>
      <c r="B1403" s="27" t="s">
        <v>14</v>
      </c>
      <c r="C1403" s="28">
        <v>39316</v>
      </c>
      <c r="D1403" s="30">
        <v>10.58</v>
      </c>
      <c r="E1403" s="30">
        <v>10.58</v>
      </c>
      <c r="F1403" s="30">
        <v>10.48</v>
      </c>
      <c r="G1403" s="30">
        <v>10.52</v>
      </c>
      <c r="H1403" s="27">
        <v>2500</v>
      </c>
      <c r="I1403" s="29" t="str">
        <f t="shared" si="22"/>
        <v>Open</v>
      </c>
    </row>
    <row r="1404" spans="1:9">
      <c r="A1404" s="27" t="s">
        <v>25</v>
      </c>
      <c r="B1404" s="27" t="s">
        <v>14</v>
      </c>
      <c r="C1404" s="28">
        <v>39315</v>
      </c>
      <c r="D1404" s="30">
        <v>10.66</v>
      </c>
      <c r="E1404" s="30">
        <v>10.68</v>
      </c>
      <c r="F1404" s="30">
        <v>10.55</v>
      </c>
      <c r="G1404" s="30">
        <v>10.55</v>
      </c>
      <c r="H1404" s="27">
        <v>3800</v>
      </c>
      <c r="I1404" s="29" t="str">
        <f t="shared" si="22"/>
        <v>Open</v>
      </c>
    </row>
    <row r="1405" spans="1:9">
      <c r="A1405" s="27" t="s">
        <v>25</v>
      </c>
      <c r="B1405" s="27" t="s">
        <v>14</v>
      </c>
      <c r="C1405" s="28">
        <v>39314</v>
      </c>
      <c r="D1405" s="30">
        <v>11.08</v>
      </c>
      <c r="E1405" s="30">
        <v>11.08</v>
      </c>
      <c r="F1405" s="30">
        <v>10.55</v>
      </c>
      <c r="G1405" s="30">
        <v>10.75</v>
      </c>
      <c r="H1405" s="27">
        <v>8500</v>
      </c>
      <c r="I1405" s="29" t="str">
        <f t="shared" si="22"/>
        <v>Closed</v>
      </c>
    </row>
    <row r="1406" spans="1:9">
      <c r="A1406" s="27" t="s">
        <v>25</v>
      </c>
      <c r="B1406" s="27" t="s">
        <v>14</v>
      </c>
      <c r="C1406" s="28">
        <v>39311</v>
      </c>
      <c r="D1406" s="30">
        <v>10.65</v>
      </c>
      <c r="E1406" s="30">
        <v>10.65</v>
      </c>
      <c r="F1406" s="30">
        <v>10.52</v>
      </c>
      <c r="G1406" s="30">
        <v>10.64</v>
      </c>
      <c r="H1406" s="27">
        <v>1900</v>
      </c>
      <c r="I1406" s="29" t="str">
        <f t="shared" si="22"/>
        <v>Open</v>
      </c>
    </row>
    <row r="1407" spans="1:9">
      <c r="A1407" s="27" t="s">
        <v>25</v>
      </c>
      <c r="B1407" s="27" t="s">
        <v>14</v>
      </c>
      <c r="C1407" s="28">
        <v>39310</v>
      </c>
      <c r="D1407" s="30">
        <v>10.65</v>
      </c>
      <c r="E1407" s="30">
        <v>10.65</v>
      </c>
      <c r="F1407" s="30">
        <v>10.28</v>
      </c>
      <c r="G1407" s="30">
        <v>10.6</v>
      </c>
      <c r="H1407" s="27">
        <v>28500</v>
      </c>
      <c r="I1407" s="29" t="str">
        <f t="shared" si="22"/>
        <v>Closed</v>
      </c>
    </row>
    <row r="1408" spans="1:9">
      <c r="A1408" s="27" t="s">
        <v>25</v>
      </c>
      <c r="B1408" s="27" t="s">
        <v>14</v>
      </c>
      <c r="C1408" s="28">
        <v>39309</v>
      </c>
      <c r="D1408" s="30">
        <v>10.53</v>
      </c>
      <c r="E1408" s="30">
        <v>10.74</v>
      </c>
      <c r="F1408" s="30">
        <v>10.45</v>
      </c>
      <c r="G1408" s="30">
        <v>10.72</v>
      </c>
      <c r="H1408" s="27">
        <v>26400</v>
      </c>
      <c r="I1408" s="29" t="str">
        <f t="shared" si="22"/>
        <v>Open</v>
      </c>
    </row>
    <row r="1409" spans="1:9">
      <c r="A1409" s="27" t="s">
        <v>25</v>
      </c>
      <c r="B1409" s="27" t="s">
        <v>14</v>
      </c>
      <c r="C1409" s="28">
        <v>39308</v>
      </c>
      <c r="D1409" s="30">
        <v>10.52</v>
      </c>
      <c r="E1409" s="30">
        <v>10.65</v>
      </c>
      <c r="F1409" s="30">
        <v>10.47</v>
      </c>
      <c r="G1409" s="30">
        <v>10.58</v>
      </c>
      <c r="H1409" s="27">
        <v>25200</v>
      </c>
      <c r="I1409" s="29" t="str">
        <f t="shared" si="22"/>
        <v>Open</v>
      </c>
    </row>
    <row r="1410" spans="1:9">
      <c r="A1410" s="27" t="s">
        <v>25</v>
      </c>
      <c r="B1410" s="27" t="s">
        <v>14</v>
      </c>
      <c r="C1410" s="28">
        <v>39307</v>
      </c>
      <c r="D1410" s="30">
        <v>10.42</v>
      </c>
      <c r="E1410" s="30">
        <v>10.42</v>
      </c>
      <c r="F1410" s="30">
        <v>10.42</v>
      </c>
      <c r="G1410" s="30">
        <v>10.42</v>
      </c>
      <c r="H1410" s="27">
        <v>0</v>
      </c>
      <c r="I1410" s="29" t="str">
        <f t="shared" si="22"/>
        <v>Open</v>
      </c>
    </row>
    <row r="1411" spans="1:9">
      <c r="A1411" s="27" t="s">
        <v>25</v>
      </c>
      <c r="B1411" s="27" t="s">
        <v>14</v>
      </c>
      <c r="C1411" s="28">
        <v>39304</v>
      </c>
      <c r="D1411" s="30">
        <v>10.33</v>
      </c>
      <c r="E1411" s="30">
        <v>10.45</v>
      </c>
      <c r="F1411" s="30">
        <v>10.1</v>
      </c>
      <c r="G1411" s="30">
        <v>10.42</v>
      </c>
      <c r="H1411" s="27">
        <v>13200</v>
      </c>
      <c r="I1411" s="29" t="str">
        <f t="shared" si="22"/>
        <v>Closed</v>
      </c>
    </row>
    <row r="1412" spans="1:9">
      <c r="A1412" s="27" t="s">
        <v>25</v>
      </c>
      <c r="B1412" s="27" t="s">
        <v>14</v>
      </c>
      <c r="C1412" s="28">
        <v>39303</v>
      </c>
      <c r="D1412" s="30">
        <v>10.4</v>
      </c>
      <c r="E1412" s="30">
        <v>10.4</v>
      </c>
      <c r="F1412" s="30">
        <v>10.31</v>
      </c>
      <c r="G1412" s="30">
        <v>10.4</v>
      </c>
      <c r="H1412" s="27">
        <v>14300</v>
      </c>
      <c r="I1412" s="29" t="str">
        <f t="shared" ref="I1412:I1475" si="23">IF(F1412&lt;D1412-0.15,"Closed","Open")</f>
        <v>Open</v>
      </c>
    </row>
    <row r="1413" spans="1:9">
      <c r="A1413" s="27" t="s">
        <v>25</v>
      </c>
      <c r="B1413" s="27" t="s">
        <v>14</v>
      </c>
      <c r="C1413" s="28">
        <v>39302</v>
      </c>
      <c r="D1413" s="30">
        <v>10.23</v>
      </c>
      <c r="E1413" s="30">
        <v>10.39</v>
      </c>
      <c r="F1413" s="30">
        <v>10.15</v>
      </c>
      <c r="G1413" s="30">
        <v>10.39</v>
      </c>
      <c r="H1413" s="27">
        <v>2900</v>
      </c>
      <c r="I1413" s="29" t="str">
        <f t="shared" si="23"/>
        <v>Open</v>
      </c>
    </row>
    <row r="1414" spans="1:9">
      <c r="A1414" s="27" t="s">
        <v>25</v>
      </c>
      <c r="B1414" s="27" t="s">
        <v>14</v>
      </c>
      <c r="C1414" s="28">
        <v>39301</v>
      </c>
      <c r="D1414" s="30">
        <v>10.26</v>
      </c>
      <c r="E1414" s="30">
        <v>10.36</v>
      </c>
      <c r="F1414" s="30">
        <v>10.17</v>
      </c>
      <c r="G1414" s="30">
        <v>10.36</v>
      </c>
      <c r="H1414" s="27">
        <v>25100</v>
      </c>
      <c r="I1414" s="29" t="str">
        <f t="shared" si="23"/>
        <v>Open</v>
      </c>
    </row>
    <row r="1415" spans="1:9">
      <c r="A1415" s="27" t="s">
        <v>25</v>
      </c>
      <c r="B1415" s="27" t="s">
        <v>14</v>
      </c>
      <c r="C1415" s="28">
        <v>39300</v>
      </c>
      <c r="D1415" s="30">
        <v>10.32</v>
      </c>
      <c r="E1415" s="30">
        <v>10.32</v>
      </c>
      <c r="F1415" s="30">
        <v>10.23</v>
      </c>
      <c r="G1415" s="30">
        <v>10.27</v>
      </c>
      <c r="H1415" s="27">
        <v>6200</v>
      </c>
      <c r="I1415" s="29" t="str">
        <f t="shared" si="23"/>
        <v>Open</v>
      </c>
    </row>
    <row r="1416" spans="1:9">
      <c r="A1416" s="27" t="s">
        <v>25</v>
      </c>
      <c r="B1416" s="27" t="s">
        <v>14</v>
      </c>
      <c r="C1416" s="28">
        <v>39297</v>
      </c>
      <c r="D1416" s="30">
        <v>10.4</v>
      </c>
      <c r="E1416" s="30">
        <v>10.41</v>
      </c>
      <c r="F1416" s="30">
        <v>10.32</v>
      </c>
      <c r="G1416" s="30">
        <v>10.32</v>
      </c>
      <c r="H1416" s="27">
        <v>3900</v>
      </c>
      <c r="I1416" s="29" t="str">
        <f t="shared" si="23"/>
        <v>Open</v>
      </c>
    </row>
    <row r="1417" spans="1:9">
      <c r="A1417" s="27" t="s">
        <v>25</v>
      </c>
      <c r="B1417" s="27" t="s">
        <v>14</v>
      </c>
      <c r="C1417" s="28">
        <v>39296</v>
      </c>
      <c r="D1417" s="30">
        <v>10.36</v>
      </c>
      <c r="E1417" s="30">
        <v>10.41</v>
      </c>
      <c r="F1417" s="30">
        <v>10.32</v>
      </c>
      <c r="G1417" s="30">
        <v>10.41</v>
      </c>
      <c r="H1417" s="27">
        <v>3400</v>
      </c>
      <c r="I1417" s="29" t="str">
        <f t="shared" si="23"/>
        <v>Open</v>
      </c>
    </row>
    <row r="1418" spans="1:9">
      <c r="A1418" s="27" t="s">
        <v>25</v>
      </c>
      <c r="B1418" s="27" t="s">
        <v>14</v>
      </c>
      <c r="C1418" s="28">
        <v>39295</v>
      </c>
      <c r="D1418" s="30">
        <v>10.41</v>
      </c>
      <c r="E1418" s="30">
        <v>10.42</v>
      </c>
      <c r="F1418" s="30">
        <v>10.32</v>
      </c>
      <c r="G1418" s="30">
        <v>10.33</v>
      </c>
      <c r="H1418" s="27">
        <v>4900</v>
      </c>
      <c r="I1418" s="29" t="str">
        <f t="shared" si="23"/>
        <v>Open</v>
      </c>
    </row>
    <row r="1419" spans="1:9">
      <c r="A1419" s="27" t="s">
        <v>25</v>
      </c>
      <c r="B1419" s="27" t="s">
        <v>14</v>
      </c>
      <c r="C1419" s="28">
        <v>39294</v>
      </c>
      <c r="D1419" s="30">
        <v>10.37</v>
      </c>
      <c r="E1419" s="30">
        <v>10.38</v>
      </c>
      <c r="F1419" s="30">
        <v>10.37</v>
      </c>
      <c r="G1419" s="30">
        <v>10.37</v>
      </c>
      <c r="H1419" s="27">
        <v>1100</v>
      </c>
      <c r="I1419" s="29" t="str">
        <f t="shared" si="23"/>
        <v>Open</v>
      </c>
    </row>
    <row r="1420" spans="1:9">
      <c r="A1420" s="27" t="s">
        <v>25</v>
      </c>
      <c r="B1420" s="27" t="s">
        <v>14</v>
      </c>
      <c r="C1420" s="28">
        <v>39293</v>
      </c>
      <c r="D1420" s="30">
        <v>10.11</v>
      </c>
      <c r="E1420" s="30">
        <v>10.32</v>
      </c>
      <c r="F1420" s="30">
        <v>10.11</v>
      </c>
      <c r="G1420" s="30">
        <v>10.27</v>
      </c>
      <c r="H1420" s="27">
        <v>3700</v>
      </c>
      <c r="I1420" s="29" t="str">
        <f t="shared" si="23"/>
        <v>Open</v>
      </c>
    </row>
    <row r="1421" spans="1:9">
      <c r="A1421" s="27" t="s">
        <v>25</v>
      </c>
      <c r="B1421" s="27" t="s">
        <v>14</v>
      </c>
      <c r="C1421" s="28">
        <v>39290</v>
      </c>
      <c r="D1421" s="30">
        <v>10.33</v>
      </c>
      <c r="E1421" s="30">
        <v>10.45</v>
      </c>
      <c r="F1421" s="30">
        <v>10.210000000000001</v>
      </c>
      <c r="G1421" s="30">
        <v>10.210000000000001</v>
      </c>
      <c r="H1421" s="27">
        <v>4200</v>
      </c>
      <c r="I1421" s="29" t="str">
        <f t="shared" si="23"/>
        <v>Open</v>
      </c>
    </row>
    <row r="1422" spans="1:9">
      <c r="A1422" s="27" t="s">
        <v>25</v>
      </c>
      <c r="B1422" s="27" t="s">
        <v>14</v>
      </c>
      <c r="C1422" s="28">
        <v>39289</v>
      </c>
      <c r="D1422" s="30">
        <v>10.26</v>
      </c>
      <c r="E1422" s="30">
        <v>10.34</v>
      </c>
      <c r="F1422" s="30">
        <v>10.24</v>
      </c>
      <c r="G1422" s="30">
        <v>10.28</v>
      </c>
      <c r="H1422" s="27">
        <v>2100</v>
      </c>
      <c r="I1422" s="29" t="str">
        <f t="shared" si="23"/>
        <v>Open</v>
      </c>
    </row>
    <row r="1423" spans="1:9">
      <c r="A1423" s="27" t="s">
        <v>25</v>
      </c>
      <c r="B1423" s="27" t="s">
        <v>14</v>
      </c>
      <c r="C1423" s="28">
        <v>39288</v>
      </c>
      <c r="D1423" s="30">
        <v>10.199999999999999</v>
      </c>
      <c r="E1423" s="30">
        <v>10.32</v>
      </c>
      <c r="F1423" s="30">
        <v>10.199999999999999</v>
      </c>
      <c r="G1423" s="30">
        <v>10.31</v>
      </c>
      <c r="H1423" s="27">
        <v>11000</v>
      </c>
      <c r="I1423" s="29" t="str">
        <f t="shared" si="23"/>
        <v>Open</v>
      </c>
    </row>
    <row r="1424" spans="1:9">
      <c r="A1424" s="27" t="s">
        <v>25</v>
      </c>
      <c r="B1424" s="27" t="s">
        <v>14</v>
      </c>
      <c r="C1424" s="28">
        <v>39287</v>
      </c>
      <c r="D1424" s="30">
        <v>10.23</v>
      </c>
      <c r="E1424" s="30">
        <v>10.28</v>
      </c>
      <c r="F1424" s="30">
        <v>10.199999999999999</v>
      </c>
      <c r="G1424" s="30">
        <v>10.28</v>
      </c>
      <c r="H1424" s="27">
        <v>1500</v>
      </c>
      <c r="I1424" s="29" t="str">
        <f t="shared" si="23"/>
        <v>Open</v>
      </c>
    </row>
    <row r="1425" spans="1:9">
      <c r="A1425" s="27" t="s">
        <v>25</v>
      </c>
      <c r="B1425" s="27" t="s">
        <v>14</v>
      </c>
      <c r="C1425" s="28">
        <v>39286</v>
      </c>
      <c r="D1425" s="30">
        <v>10.130000000000001</v>
      </c>
      <c r="E1425" s="30">
        <v>10.24</v>
      </c>
      <c r="F1425" s="30">
        <v>10.130000000000001</v>
      </c>
      <c r="G1425" s="30">
        <v>10.24</v>
      </c>
      <c r="H1425" s="27">
        <v>4600</v>
      </c>
      <c r="I1425" s="29" t="str">
        <f t="shared" si="23"/>
        <v>Open</v>
      </c>
    </row>
    <row r="1426" spans="1:9">
      <c r="A1426" s="27" t="s">
        <v>25</v>
      </c>
      <c r="B1426" s="27" t="s">
        <v>14</v>
      </c>
      <c r="C1426" s="28">
        <v>39283</v>
      </c>
      <c r="D1426" s="30">
        <v>10.119999999999999</v>
      </c>
      <c r="E1426" s="30">
        <v>10.199999999999999</v>
      </c>
      <c r="F1426" s="30">
        <v>10.050000000000001</v>
      </c>
      <c r="G1426" s="30">
        <v>10.199999999999999</v>
      </c>
      <c r="H1426" s="27">
        <v>4000</v>
      </c>
      <c r="I1426" s="29" t="str">
        <f t="shared" si="23"/>
        <v>Open</v>
      </c>
    </row>
    <row r="1427" spans="1:9">
      <c r="A1427" s="27" t="s">
        <v>25</v>
      </c>
      <c r="B1427" s="27" t="s">
        <v>14</v>
      </c>
      <c r="C1427" s="28">
        <v>39282</v>
      </c>
      <c r="D1427" s="30">
        <v>10.1</v>
      </c>
      <c r="E1427" s="30">
        <v>10.17</v>
      </c>
      <c r="F1427" s="30">
        <v>10.1</v>
      </c>
      <c r="G1427" s="30">
        <v>10.17</v>
      </c>
      <c r="H1427" s="27">
        <v>11200</v>
      </c>
      <c r="I1427" s="29" t="str">
        <f t="shared" si="23"/>
        <v>Open</v>
      </c>
    </row>
    <row r="1428" spans="1:9">
      <c r="A1428" s="27" t="s">
        <v>25</v>
      </c>
      <c r="B1428" s="27" t="s">
        <v>14</v>
      </c>
      <c r="C1428" s="28">
        <v>39281</v>
      </c>
      <c r="D1428" s="30">
        <v>10.08</v>
      </c>
      <c r="E1428" s="30">
        <v>10.1</v>
      </c>
      <c r="F1428" s="30">
        <v>10.07</v>
      </c>
      <c r="G1428" s="30">
        <v>10.09</v>
      </c>
      <c r="H1428" s="27">
        <v>8600</v>
      </c>
      <c r="I1428" s="29" t="str">
        <f t="shared" si="23"/>
        <v>Open</v>
      </c>
    </row>
    <row r="1429" spans="1:9">
      <c r="A1429" s="27" t="s">
        <v>25</v>
      </c>
      <c r="B1429" s="27" t="s">
        <v>14</v>
      </c>
      <c r="C1429" s="28">
        <v>39280</v>
      </c>
      <c r="D1429" s="30">
        <v>10.1</v>
      </c>
      <c r="E1429" s="30">
        <v>10.11</v>
      </c>
      <c r="F1429" s="30">
        <v>9.93</v>
      </c>
      <c r="G1429" s="30">
        <v>10.050000000000001</v>
      </c>
      <c r="H1429" s="27">
        <v>6100</v>
      </c>
      <c r="I1429" s="29" t="str">
        <f t="shared" si="23"/>
        <v>Closed</v>
      </c>
    </row>
    <row r="1430" spans="1:9">
      <c r="A1430" s="27" t="s">
        <v>25</v>
      </c>
      <c r="B1430" s="27" t="s">
        <v>14</v>
      </c>
      <c r="C1430" s="28">
        <v>39279</v>
      </c>
      <c r="D1430" s="30">
        <v>9.98</v>
      </c>
      <c r="E1430" s="30">
        <v>10.07</v>
      </c>
      <c r="F1430" s="30">
        <v>9.98</v>
      </c>
      <c r="G1430" s="30">
        <v>10.050000000000001</v>
      </c>
      <c r="H1430" s="27">
        <v>6700</v>
      </c>
      <c r="I1430" s="29" t="str">
        <f t="shared" si="23"/>
        <v>Open</v>
      </c>
    </row>
    <row r="1431" spans="1:9">
      <c r="A1431" s="27" t="s">
        <v>25</v>
      </c>
      <c r="B1431" s="27" t="s">
        <v>14</v>
      </c>
      <c r="C1431" s="28">
        <v>39276</v>
      </c>
      <c r="D1431" s="30">
        <v>9.8699999999999992</v>
      </c>
      <c r="E1431" s="30">
        <v>9.9600000000000009</v>
      </c>
      <c r="F1431" s="30">
        <v>9.86</v>
      </c>
      <c r="G1431" s="30">
        <v>9.9600000000000009</v>
      </c>
      <c r="H1431" s="27">
        <v>2600</v>
      </c>
      <c r="I1431" s="29" t="str">
        <f t="shared" si="23"/>
        <v>Open</v>
      </c>
    </row>
    <row r="1432" spans="1:9">
      <c r="A1432" s="27" t="s">
        <v>25</v>
      </c>
      <c r="B1432" s="27" t="s">
        <v>14</v>
      </c>
      <c r="C1432" s="28">
        <v>39275</v>
      </c>
      <c r="D1432" s="30">
        <v>10</v>
      </c>
      <c r="E1432" s="30">
        <v>10.02</v>
      </c>
      <c r="F1432" s="30">
        <v>9.9499999999999993</v>
      </c>
      <c r="G1432" s="30">
        <v>9.9600000000000009</v>
      </c>
      <c r="H1432" s="27">
        <v>8900</v>
      </c>
      <c r="I1432" s="29" t="str">
        <f t="shared" si="23"/>
        <v>Open</v>
      </c>
    </row>
    <row r="1433" spans="1:9">
      <c r="A1433" s="27" t="s">
        <v>25</v>
      </c>
      <c r="B1433" s="27" t="s">
        <v>14</v>
      </c>
      <c r="C1433" s="28">
        <v>39274</v>
      </c>
      <c r="D1433" s="30">
        <v>9.89</v>
      </c>
      <c r="E1433" s="30">
        <v>9.92</v>
      </c>
      <c r="F1433" s="30">
        <v>9.89</v>
      </c>
      <c r="G1433" s="30">
        <v>9.92</v>
      </c>
      <c r="H1433" s="27">
        <v>2000</v>
      </c>
      <c r="I1433" s="29" t="str">
        <f t="shared" si="23"/>
        <v>Open</v>
      </c>
    </row>
    <row r="1434" spans="1:9">
      <c r="A1434" s="27" t="s">
        <v>25</v>
      </c>
      <c r="B1434" s="27" t="s">
        <v>14</v>
      </c>
      <c r="C1434" s="28">
        <v>39273</v>
      </c>
      <c r="D1434" s="30">
        <v>9.86</v>
      </c>
      <c r="E1434" s="30">
        <v>9.86</v>
      </c>
      <c r="F1434" s="30">
        <v>9.85</v>
      </c>
      <c r="G1434" s="30">
        <v>9.85</v>
      </c>
      <c r="H1434" s="27">
        <v>900</v>
      </c>
      <c r="I1434" s="29" t="str">
        <f t="shared" si="23"/>
        <v>Open</v>
      </c>
    </row>
    <row r="1435" spans="1:9">
      <c r="A1435" s="27" t="s">
        <v>25</v>
      </c>
      <c r="B1435" s="27" t="s">
        <v>14</v>
      </c>
      <c r="C1435" s="28">
        <v>39272</v>
      </c>
      <c r="D1435" s="30">
        <v>9.85</v>
      </c>
      <c r="E1435" s="30">
        <v>9.8800000000000008</v>
      </c>
      <c r="F1435" s="30">
        <v>9.85</v>
      </c>
      <c r="G1435" s="30">
        <v>9.85</v>
      </c>
      <c r="H1435" s="27">
        <v>23300</v>
      </c>
      <c r="I1435" s="29" t="str">
        <f t="shared" si="23"/>
        <v>Open</v>
      </c>
    </row>
    <row r="1436" spans="1:9">
      <c r="A1436" s="27" t="s">
        <v>25</v>
      </c>
      <c r="B1436" s="27" t="s">
        <v>14</v>
      </c>
      <c r="C1436" s="28">
        <v>39269</v>
      </c>
      <c r="D1436" s="30">
        <v>9.92</v>
      </c>
      <c r="E1436" s="30">
        <v>9.92</v>
      </c>
      <c r="F1436" s="30">
        <v>9.76</v>
      </c>
      <c r="G1436" s="30">
        <v>9.76</v>
      </c>
      <c r="H1436" s="27">
        <v>2400</v>
      </c>
      <c r="I1436" s="29" t="str">
        <f t="shared" si="23"/>
        <v>Closed</v>
      </c>
    </row>
    <row r="1437" spans="1:9">
      <c r="A1437" s="27" t="s">
        <v>25</v>
      </c>
      <c r="B1437" s="27" t="s">
        <v>14</v>
      </c>
      <c r="C1437" s="28">
        <v>39268</v>
      </c>
      <c r="D1437" s="30">
        <v>9.92</v>
      </c>
      <c r="E1437" s="30">
        <v>9.92</v>
      </c>
      <c r="F1437" s="30">
        <v>9.92</v>
      </c>
      <c r="G1437" s="30">
        <v>9.92</v>
      </c>
      <c r="H1437" s="27">
        <v>400</v>
      </c>
      <c r="I1437" s="29" t="str">
        <f t="shared" si="23"/>
        <v>Open</v>
      </c>
    </row>
    <row r="1438" spans="1:9">
      <c r="A1438" s="27" t="s">
        <v>25</v>
      </c>
      <c r="B1438" s="27" t="s">
        <v>14</v>
      </c>
      <c r="C1438" s="28">
        <v>39266</v>
      </c>
      <c r="D1438" s="30">
        <v>9.86</v>
      </c>
      <c r="E1438" s="30">
        <v>9.9600000000000009</v>
      </c>
      <c r="F1438" s="30">
        <v>9.86</v>
      </c>
      <c r="G1438" s="30">
        <v>9.94</v>
      </c>
      <c r="H1438" s="27">
        <v>5900</v>
      </c>
      <c r="I1438" s="29" t="str">
        <f t="shared" si="23"/>
        <v>Open</v>
      </c>
    </row>
    <row r="1439" spans="1:9">
      <c r="A1439" s="27" t="s">
        <v>25</v>
      </c>
      <c r="B1439" s="27" t="s">
        <v>14</v>
      </c>
      <c r="C1439" s="28">
        <v>39265</v>
      </c>
      <c r="D1439" s="30">
        <v>9.89</v>
      </c>
      <c r="E1439" s="30">
        <v>9.91</v>
      </c>
      <c r="F1439" s="30">
        <v>9.74</v>
      </c>
      <c r="G1439" s="30">
        <v>9.9</v>
      </c>
      <c r="H1439" s="27">
        <v>6100</v>
      </c>
      <c r="I1439" s="29" t="str">
        <f t="shared" si="23"/>
        <v>Open</v>
      </c>
    </row>
    <row r="1440" spans="1:9">
      <c r="A1440" s="27" t="s">
        <v>25</v>
      </c>
      <c r="B1440" s="27" t="s">
        <v>14</v>
      </c>
      <c r="C1440" s="28">
        <v>39262</v>
      </c>
      <c r="D1440" s="30">
        <v>9.81</v>
      </c>
      <c r="E1440" s="30">
        <v>9.86</v>
      </c>
      <c r="F1440" s="30">
        <v>9.81</v>
      </c>
      <c r="G1440" s="30">
        <v>9.86</v>
      </c>
      <c r="H1440" s="27">
        <v>7500</v>
      </c>
      <c r="I1440" s="29" t="str">
        <f t="shared" si="23"/>
        <v>Open</v>
      </c>
    </row>
    <row r="1441" spans="1:9">
      <c r="A1441" s="27" t="s">
        <v>25</v>
      </c>
      <c r="B1441" s="27" t="s">
        <v>14</v>
      </c>
      <c r="C1441" s="28">
        <v>39261</v>
      </c>
      <c r="D1441" s="30">
        <v>9.84</v>
      </c>
      <c r="E1441" s="30">
        <v>9.84</v>
      </c>
      <c r="F1441" s="30">
        <v>9.74</v>
      </c>
      <c r="G1441" s="30">
        <v>9.75</v>
      </c>
      <c r="H1441" s="27">
        <v>4200</v>
      </c>
      <c r="I1441" s="29" t="str">
        <f t="shared" si="23"/>
        <v>Open</v>
      </c>
    </row>
    <row r="1442" spans="1:9">
      <c r="A1442" s="27" t="s">
        <v>25</v>
      </c>
      <c r="B1442" s="27" t="s">
        <v>14</v>
      </c>
      <c r="C1442" s="28">
        <v>39260</v>
      </c>
      <c r="D1442" s="30">
        <v>9.67</v>
      </c>
      <c r="E1442" s="30">
        <v>9.89</v>
      </c>
      <c r="F1442" s="30">
        <v>9.66</v>
      </c>
      <c r="G1442" s="30">
        <v>9.82</v>
      </c>
      <c r="H1442" s="27">
        <v>9100</v>
      </c>
      <c r="I1442" s="29" t="str">
        <f t="shared" si="23"/>
        <v>Open</v>
      </c>
    </row>
    <row r="1443" spans="1:9">
      <c r="A1443" s="27" t="s">
        <v>25</v>
      </c>
      <c r="B1443" s="27" t="s">
        <v>14</v>
      </c>
      <c r="C1443" s="28">
        <v>39259</v>
      </c>
      <c r="D1443" s="30">
        <v>9.68</v>
      </c>
      <c r="E1443" s="30">
        <v>9.68</v>
      </c>
      <c r="F1443" s="30">
        <v>9.5500000000000007</v>
      </c>
      <c r="G1443" s="30">
        <v>9.66</v>
      </c>
      <c r="H1443" s="27">
        <v>10800</v>
      </c>
      <c r="I1443" s="29" t="str">
        <f t="shared" si="23"/>
        <v>Open</v>
      </c>
    </row>
    <row r="1444" spans="1:9">
      <c r="A1444" s="27" t="s">
        <v>25</v>
      </c>
      <c r="B1444" s="27" t="s">
        <v>14</v>
      </c>
      <c r="C1444" s="28">
        <v>39258</v>
      </c>
      <c r="D1444" s="30">
        <v>9.8800000000000008</v>
      </c>
      <c r="E1444" s="30">
        <v>9.8800000000000008</v>
      </c>
      <c r="F1444" s="30">
        <v>9.67</v>
      </c>
      <c r="G1444" s="30">
        <v>9.67</v>
      </c>
      <c r="H1444" s="27">
        <v>11400</v>
      </c>
      <c r="I1444" s="29" t="str">
        <f t="shared" si="23"/>
        <v>Closed</v>
      </c>
    </row>
    <row r="1445" spans="1:9">
      <c r="A1445" s="27" t="s">
        <v>25</v>
      </c>
      <c r="B1445" s="27" t="s">
        <v>14</v>
      </c>
      <c r="C1445" s="28">
        <v>39255</v>
      </c>
      <c r="D1445" s="30">
        <v>9.75</v>
      </c>
      <c r="E1445" s="30">
        <v>9.75</v>
      </c>
      <c r="F1445" s="30">
        <v>9.65</v>
      </c>
      <c r="G1445" s="30">
        <v>9.7200000000000006</v>
      </c>
      <c r="H1445" s="27">
        <v>6500</v>
      </c>
      <c r="I1445" s="29" t="str">
        <f t="shared" si="23"/>
        <v>Open</v>
      </c>
    </row>
    <row r="1446" spans="1:9">
      <c r="A1446" s="27" t="s">
        <v>25</v>
      </c>
      <c r="B1446" s="27" t="s">
        <v>14</v>
      </c>
      <c r="C1446" s="28">
        <v>39254</v>
      </c>
      <c r="D1446" s="30">
        <v>9.86</v>
      </c>
      <c r="E1446" s="30">
        <v>9.86</v>
      </c>
      <c r="F1446" s="30">
        <v>9.73</v>
      </c>
      <c r="G1446" s="30">
        <v>9.73</v>
      </c>
      <c r="H1446" s="27">
        <v>3000</v>
      </c>
      <c r="I1446" s="29" t="str">
        <f t="shared" si="23"/>
        <v>Open</v>
      </c>
    </row>
    <row r="1447" spans="1:9">
      <c r="A1447" s="27" t="s">
        <v>25</v>
      </c>
      <c r="B1447" s="27" t="s">
        <v>14</v>
      </c>
      <c r="C1447" s="28">
        <v>39253</v>
      </c>
      <c r="D1447" s="30">
        <v>9.7899999999999991</v>
      </c>
      <c r="E1447" s="30">
        <v>9.89</v>
      </c>
      <c r="F1447" s="30">
        <v>9.7100000000000009</v>
      </c>
      <c r="G1447" s="30">
        <v>9.7899999999999991</v>
      </c>
      <c r="H1447" s="27">
        <v>17200</v>
      </c>
      <c r="I1447" s="29" t="str">
        <f t="shared" si="23"/>
        <v>Open</v>
      </c>
    </row>
    <row r="1448" spans="1:9">
      <c r="A1448" s="27" t="s">
        <v>25</v>
      </c>
      <c r="B1448" s="27" t="s">
        <v>14</v>
      </c>
      <c r="C1448" s="28">
        <v>39252</v>
      </c>
      <c r="D1448" s="30">
        <v>9.7100000000000009</v>
      </c>
      <c r="E1448" s="30">
        <v>9.8800000000000008</v>
      </c>
      <c r="F1448" s="30">
        <v>9.64</v>
      </c>
      <c r="G1448" s="30">
        <v>9.8800000000000008</v>
      </c>
      <c r="H1448" s="27">
        <v>7600</v>
      </c>
      <c r="I1448" s="29" t="str">
        <f t="shared" si="23"/>
        <v>Open</v>
      </c>
    </row>
    <row r="1449" spans="1:9">
      <c r="A1449" s="27" t="s">
        <v>25</v>
      </c>
      <c r="B1449" s="27" t="s">
        <v>14</v>
      </c>
      <c r="C1449" s="28">
        <v>39251</v>
      </c>
      <c r="D1449" s="30">
        <v>9.65</v>
      </c>
      <c r="E1449" s="30">
        <v>9.84</v>
      </c>
      <c r="F1449" s="30">
        <v>9.61</v>
      </c>
      <c r="G1449" s="30">
        <v>9.84</v>
      </c>
      <c r="H1449" s="27">
        <v>6900</v>
      </c>
      <c r="I1449" s="29" t="str">
        <f t="shared" si="23"/>
        <v>Open</v>
      </c>
    </row>
    <row r="1450" spans="1:9">
      <c r="A1450" s="27" t="s">
        <v>25</v>
      </c>
      <c r="B1450" s="27" t="s">
        <v>14</v>
      </c>
      <c r="C1450" s="28">
        <v>39248</v>
      </c>
      <c r="D1450" s="30">
        <v>9.66</v>
      </c>
      <c r="E1450" s="30">
        <v>9.6999999999999993</v>
      </c>
      <c r="F1450" s="30">
        <v>9.66</v>
      </c>
      <c r="G1450" s="30">
        <v>9.69</v>
      </c>
      <c r="H1450" s="27">
        <v>10100</v>
      </c>
      <c r="I1450" s="29" t="str">
        <f t="shared" si="23"/>
        <v>Open</v>
      </c>
    </row>
    <row r="1451" spans="1:9">
      <c r="A1451" s="27" t="s">
        <v>25</v>
      </c>
      <c r="B1451" s="27" t="s">
        <v>14</v>
      </c>
      <c r="C1451" s="28">
        <v>39247</v>
      </c>
      <c r="D1451" s="30">
        <v>9.61</v>
      </c>
      <c r="E1451" s="30">
        <v>9.6300000000000008</v>
      </c>
      <c r="F1451" s="30">
        <v>9.61</v>
      </c>
      <c r="G1451" s="30">
        <v>9.6300000000000008</v>
      </c>
      <c r="H1451" s="27">
        <v>2000</v>
      </c>
      <c r="I1451" s="29" t="str">
        <f t="shared" si="23"/>
        <v>Open</v>
      </c>
    </row>
    <row r="1452" spans="1:9">
      <c r="A1452" s="27" t="s">
        <v>25</v>
      </c>
      <c r="B1452" s="27" t="s">
        <v>14</v>
      </c>
      <c r="C1452" s="28">
        <v>39246</v>
      </c>
      <c r="D1452" s="30">
        <v>9.5399999999999991</v>
      </c>
      <c r="E1452" s="30">
        <v>9.65</v>
      </c>
      <c r="F1452" s="30">
        <v>9.5399999999999991</v>
      </c>
      <c r="G1452" s="30">
        <v>9.58</v>
      </c>
      <c r="H1452" s="27">
        <v>6300</v>
      </c>
      <c r="I1452" s="29" t="str">
        <f t="shared" si="23"/>
        <v>Open</v>
      </c>
    </row>
    <row r="1453" spans="1:9">
      <c r="A1453" s="27" t="s">
        <v>25</v>
      </c>
      <c r="B1453" s="27" t="s">
        <v>14</v>
      </c>
      <c r="C1453" s="28">
        <v>39245</v>
      </c>
      <c r="D1453" s="30">
        <v>9.56</v>
      </c>
      <c r="E1453" s="30">
        <v>9.56</v>
      </c>
      <c r="F1453" s="30">
        <v>9.3699999999999992</v>
      </c>
      <c r="G1453" s="30">
        <v>9.42</v>
      </c>
      <c r="H1453" s="27">
        <v>2800</v>
      </c>
      <c r="I1453" s="29" t="str">
        <f t="shared" si="23"/>
        <v>Closed</v>
      </c>
    </row>
    <row r="1454" spans="1:9">
      <c r="A1454" s="27" t="s">
        <v>25</v>
      </c>
      <c r="B1454" s="27" t="s">
        <v>14</v>
      </c>
      <c r="C1454" s="28">
        <v>39244</v>
      </c>
      <c r="D1454" s="30">
        <v>9.56</v>
      </c>
      <c r="E1454" s="30">
        <v>9.57</v>
      </c>
      <c r="F1454" s="30">
        <v>9.4600000000000009</v>
      </c>
      <c r="G1454" s="30">
        <v>9.4600000000000009</v>
      </c>
      <c r="H1454" s="27">
        <v>5300</v>
      </c>
      <c r="I1454" s="29" t="str">
        <f t="shared" si="23"/>
        <v>Open</v>
      </c>
    </row>
    <row r="1455" spans="1:9">
      <c r="A1455" s="27" t="s">
        <v>25</v>
      </c>
      <c r="B1455" s="27" t="s">
        <v>14</v>
      </c>
      <c r="C1455" s="28">
        <v>39241</v>
      </c>
      <c r="D1455" s="30">
        <v>9.59</v>
      </c>
      <c r="E1455" s="30">
        <v>9.6</v>
      </c>
      <c r="F1455" s="30">
        <v>9.4600000000000009</v>
      </c>
      <c r="G1455" s="30">
        <v>9.58</v>
      </c>
      <c r="H1455" s="27">
        <v>3200</v>
      </c>
      <c r="I1455" s="29" t="str">
        <f t="shared" si="23"/>
        <v>Open</v>
      </c>
    </row>
    <row r="1456" spans="1:9">
      <c r="A1456" s="27" t="s">
        <v>25</v>
      </c>
      <c r="B1456" s="27" t="s">
        <v>14</v>
      </c>
      <c r="C1456" s="28">
        <v>39240</v>
      </c>
      <c r="D1456" s="30">
        <v>9.36</v>
      </c>
      <c r="E1456" s="30">
        <v>9.44</v>
      </c>
      <c r="F1456" s="30">
        <v>9.32</v>
      </c>
      <c r="G1456" s="30">
        <v>9.44</v>
      </c>
      <c r="H1456" s="27">
        <v>10500</v>
      </c>
      <c r="I1456" s="29" t="str">
        <f t="shared" si="23"/>
        <v>Open</v>
      </c>
    </row>
    <row r="1457" spans="1:9">
      <c r="A1457" s="27" t="s">
        <v>25</v>
      </c>
      <c r="B1457" s="27" t="s">
        <v>14</v>
      </c>
      <c r="C1457" s="28">
        <v>39239</v>
      </c>
      <c r="D1457" s="30">
        <v>9.44</v>
      </c>
      <c r="E1457" s="30">
        <v>9.44</v>
      </c>
      <c r="F1457" s="30">
        <v>9.33</v>
      </c>
      <c r="G1457" s="30">
        <v>9.33</v>
      </c>
      <c r="H1457" s="27">
        <v>500</v>
      </c>
      <c r="I1457" s="29" t="str">
        <f t="shared" si="23"/>
        <v>Open</v>
      </c>
    </row>
    <row r="1458" spans="1:9">
      <c r="A1458" s="27" t="s">
        <v>25</v>
      </c>
      <c r="B1458" s="27" t="s">
        <v>14</v>
      </c>
      <c r="C1458" s="28">
        <v>39238</v>
      </c>
      <c r="D1458" s="30">
        <v>9.4600000000000009</v>
      </c>
      <c r="E1458" s="30">
        <v>9.4600000000000009</v>
      </c>
      <c r="F1458" s="30">
        <v>9.2200000000000006</v>
      </c>
      <c r="G1458" s="30">
        <v>9.4600000000000009</v>
      </c>
      <c r="H1458" s="27">
        <v>3900</v>
      </c>
      <c r="I1458" s="29" t="str">
        <f t="shared" si="23"/>
        <v>Closed</v>
      </c>
    </row>
    <row r="1459" spans="1:9">
      <c r="A1459" s="27" t="s">
        <v>25</v>
      </c>
      <c r="B1459" s="27" t="s">
        <v>14</v>
      </c>
      <c r="C1459" s="28">
        <v>39237</v>
      </c>
      <c r="D1459" s="30">
        <v>9.5399999999999991</v>
      </c>
      <c r="E1459" s="30">
        <v>9.5399999999999991</v>
      </c>
      <c r="F1459" s="30">
        <v>9.48</v>
      </c>
      <c r="G1459" s="30">
        <v>9.5</v>
      </c>
      <c r="H1459" s="27">
        <v>6700</v>
      </c>
      <c r="I1459" s="29" t="str">
        <f t="shared" si="23"/>
        <v>Open</v>
      </c>
    </row>
    <row r="1460" spans="1:9">
      <c r="A1460" s="27" t="s">
        <v>25</v>
      </c>
      <c r="B1460" s="27" t="s">
        <v>14</v>
      </c>
      <c r="C1460" s="28">
        <v>39234</v>
      </c>
      <c r="D1460" s="30">
        <v>9.66</v>
      </c>
      <c r="E1460" s="30">
        <v>9.66</v>
      </c>
      <c r="F1460" s="30">
        <v>9.6</v>
      </c>
      <c r="G1460" s="30">
        <v>9.6</v>
      </c>
      <c r="H1460" s="27">
        <v>600</v>
      </c>
      <c r="I1460" s="29" t="str">
        <f t="shared" si="23"/>
        <v>Open</v>
      </c>
    </row>
    <row r="1461" spans="1:9">
      <c r="A1461" s="27" t="s">
        <v>25</v>
      </c>
      <c r="B1461" s="27" t="s">
        <v>14</v>
      </c>
      <c r="C1461" s="28">
        <v>39233</v>
      </c>
      <c r="D1461" s="30">
        <v>9.59</v>
      </c>
      <c r="E1461" s="30">
        <v>9.76</v>
      </c>
      <c r="F1461" s="30">
        <v>9.59</v>
      </c>
      <c r="G1461" s="30">
        <v>9.7200000000000006</v>
      </c>
      <c r="H1461" s="27">
        <v>13900</v>
      </c>
      <c r="I1461" s="29" t="str">
        <f t="shared" si="23"/>
        <v>Open</v>
      </c>
    </row>
    <row r="1462" spans="1:9">
      <c r="A1462" s="27" t="s">
        <v>25</v>
      </c>
      <c r="B1462" s="27" t="s">
        <v>14</v>
      </c>
      <c r="C1462" s="28">
        <v>39232</v>
      </c>
      <c r="D1462" s="30">
        <v>9.5299999999999994</v>
      </c>
      <c r="E1462" s="30">
        <v>9.5299999999999994</v>
      </c>
      <c r="F1462" s="30">
        <v>9.5299999999999994</v>
      </c>
      <c r="G1462" s="30">
        <v>9.5299999999999994</v>
      </c>
      <c r="H1462" s="27">
        <v>0</v>
      </c>
      <c r="I1462" s="29" t="str">
        <f t="shared" si="23"/>
        <v>Open</v>
      </c>
    </row>
    <row r="1463" spans="1:9">
      <c r="A1463" s="27" t="s">
        <v>25</v>
      </c>
      <c r="B1463" s="27" t="s">
        <v>14</v>
      </c>
      <c r="C1463" s="28">
        <v>39231</v>
      </c>
      <c r="D1463" s="30">
        <v>9.59</v>
      </c>
      <c r="E1463" s="30">
        <v>9.59</v>
      </c>
      <c r="F1463" s="30">
        <v>9.5299999999999994</v>
      </c>
      <c r="G1463" s="30">
        <v>9.5299999999999994</v>
      </c>
      <c r="H1463" s="27">
        <v>2200</v>
      </c>
      <c r="I1463" s="29" t="str">
        <f t="shared" si="23"/>
        <v>Open</v>
      </c>
    </row>
    <row r="1464" spans="1:9">
      <c r="A1464" s="27" t="s">
        <v>25</v>
      </c>
      <c r="B1464" s="27" t="s">
        <v>14</v>
      </c>
      <c r="C1464" s="28">
        <v>39227</v>
      </c>
      <c r="D1464" s="30">
        <v>9.5500000000000007</v>
      </c>
      <c r="E1464" s="30">
        <v>9.6199999999999992</v>
      </c>
      <c r="F1464" s="30">
        <v>9.5500000000000007</v>
      </c>
      <c r="G1464" s="30">
        <v>9.6199999999999992</v>
      </c>
      <c r="H1464" s="27">
        <v>800</v>
      </c>
      <c r="I1464" s="29" t="str">
        <f t="shared" si="23"/>
        <v>Open</v>
      </c>
    </row>
    <row r="1465" spans="1:9">
      <c r="A1465" s="27" t="s">
        <v>25</v>
      </c>
      <c r="B1465" s="27" t="s">
        <v>14</v>
      </c>
      <c r="C1465" s="28">
        <v>39226</v>
      </c>
      <c r="D1465" s="30">
        <v>9.5299999999999994</v>
      </c>
      <c r="E1465" s="30">
        <v>9.5399999999999991</v>
      </c>
      <c r="F1465" s="30">
        <v>9.5299999999999994</v>
      </c>
      <c r="G1465" s="30">
        <v>9.5399999999999991</v>
      </c>
      <c r="H1465" s="27">
        <v>4700</v>
      </c>
      <c r="I1465" s="29" t="str">
        <f t="shared" si="23"/>
        <v>Open</v>
      </c>
    </row>
    <row r="1466" spans="1:9">
      <c r="A1466" s="27" t="s">
        <v>25</v>
      </c>
      <c r="B1466" s="27" t="s">
        <v>14</v>
      </c>
      <c r="C1466" s="28">
        <v>39225</v>
      </c>
      <c r="D1466" s="30">
        <v>9.43</v>
      </c>
      <c r="E1466" s="30">
        <v>9.4700000000000006</v>
      </c>
      <c r="F1466" s="30">
        <v>9.25</v>
      </c>
      <c r="G1466" s="30">
        <v>9.4700000000000006</v>
      </c>
      <c r="H1466" s="27">
        <v>7800</v>
      </c>
      <c r="I1466" s="29" t="str">
        <f t="shared" si="23"/>
        <v>Closed</v>
      </c>
    </row>
    <row r="1467" spans="1:9">
      <c r="A1467" s="27" t="s">
        <v>25</v>
      </c>
      <c r="B1467" s="27" t="s">
        <v>14</v>
      </c>
      <c r="C1467" s="28">
        <v>39224</v>
      </c>
      <c r="D1467" s="30">
        <v>9.56</v>
      </c>
      <c r="E1467" s="30">
        <v>9.6</v>
      </c>
      <c r="F1467" s="30">
        <v>9.49</v>
      </c>
      <c r="G1467" s="30">
        <v>9.49</v>
      </c>
      <c r="H1467" s="27">
        <v>9900</v>
      </c>
      <c r="I1467" s="29" t="str">
        <f t="shared" si="23"/>
        <v>Open</v>
      </c>
    </row>
    <row r="1468" spans="1:9">
      <c r="A1468" s="27" t="s">
        <v>25</v>
      </c>
      <c r="B1468" s="27" t="s">
        <v>14</v>
      </c>
      <c r="C1468" s="28">
        <v>39223</v>
      </c>
      <c r="D1468" s="30">
        <v>9.5399999999999991</v>
      </c>
      <c r="E1468" s="30">
        <v>9.57</v>
      </c>
      <c r="F1468" s="30">
        <v>9.5</v>
      </c>
      <c r="G1468" s="30">
        <v>9.57</v>
      </c>
      <c r="H1468" s="27">
        <v>11800</v>
      </c>
      <c r="I1468" s="29" t="str">
        <f t="shared" si="23"/>
        <v>Open</v>
      </c>
    </row>
    <row r="1469" spans="1:9">
      <c r="A1469" s="27" t="s">
        <v>25</v>
      </c>
      <c r="B1469" s="27" t="s">
        <v>14</v>
      </c>
      <c r="C1469" s="28">
        <v>39220</v>
      </c>
      <c r="D1469" s="30">
        <v>9.58</v>
      </c>
      <c r="E1469" s="30">
        <v>9.58</v>
      </c>
      <c r="F1469" s="30">
        <v>9.19</v>
      </c>
      <c r="G1469" s="30">
        <v>9.5</v>
      </c>
      <c r="H1469" s="27">
        <v>18300</v>
      </c>
      <c r="I1469" s="29" t="str">
        <f t="shared" si="23"/>
        <v>Closed</v>
      </c>
    </row>
    <row r="1470" spans="1:9">
      <c r="A1470" s="27" t="s">
        <v>25</v>
      </c>
      <c r="B1470" s="27" t="s">
        <v>14</v>
      </c>
      <c r="C1470" s="28">
        <v>39219</v>
      </c>
      <c r="D1470" s="30">
        <v>9.4499999999999993</v>
      </c>
      <c r="E1470" s="30">
        <v>9.5299999999999994</v>
      </c>
      <c r="F1470" s="30">
        <v>9.39</v>
      </c>
      <c r="G1470" s="30">
        <v>9.5299999999999994</v>
      </c>
      <c r="H1470" s="27">
        <v>2700</v>
      </c>
      <c r="I1470" s="29" t="str">
        <f t="shared" si="23"/>
        <v>Open</v>
      </c>
    </row>
    <row r="1471" spans="1:9">
      <c r="A1471" s="27" t="s">
        <v>25</v>
      </c>
      <c r="B1471" s="27" t="s">
        <v>14</v>
      </c>
      <c r="C1471" s="28">
        <v>39218</v>
      </c>
      <c r="D1471" s="30">
        <v>9.4499999999999993</v>
      </c>
      <c r="E1471" s="30">
        <v>9.4499999999999993</v>
      </c>
      <c r="F1471" s="30">
        <v>9.39</v>
      </c>
      <c r="G1471" s="30">
        <v>9.43</v>
      </c>
      <c r="H1471" s="27">
        <v>2800</v>
      </c>
      <c r="I1471" s="29" t="str">
        <f t="shared" si="23"/>
        <v>Open</v>
      </c>
    </row>
    <row r="1472" spans="1:9">
      <c r="A1472" s="27" t="s">
        <v>25</v>
      </c>
      <c r="B1472" s="27" t="s">
        <v>14</v>
      </c>
      <c r="C1472" s="28">
        <v>39217</v>
      </c>
      <c r="D1472" s="30">
        <v>9.43</v>
      </c>
      <c r="E1472" s="30">
        <v>9.44</v>
      </c>
      <c r="F1472" s="30">
        <v>9.3800000000000008</v>
      </c>
      <c r="G1472" s="30">
        <v>9.39</v>
      </c>
      <c r="H1472" s="27">
        <v>2100</v>
      </c>
      <c r="I1472" s="29" t="str">
        <f t="shared" si="23"/>
        <v>Open</v>
      </c>
    </row>
    <row r="1473" spans="1:9">
      <c r="A1473" s="27" t="s">
        <v>25</v>
      </c>
      <c r="B1473" s="27" t="s">
        <v>14</v>
      </c>
      <c r="C1473" s="28">
        <v>39216</v>
      </c>
      <c r="D1473" s="30">
        <v>9.36</v>
      </c>
      <c r="E1473" s="30">
        <v>9.5</v>
      </c>
      <c r="F1473" s="30">
        <v>9.2899999999999991</v>
      </c>
      <c r="G1473" s="30">
        <v>9.49</v>
      </c>
      <c r="H1473" s="27">
        <v>4100</v>
      </c>
      <c r="I1473" s="29" t="str">
        <f t="shared" si="23"/>
        <v>Open</v>
      </c>
    </row>
    <row r="1474" spans="1:9">
      <c r="A1474" s="27" t="s">
        <v>25</v>
      </c>
      <c r="B1474" s="27" t="s">
        <v>14</v>
      </c>
      <c r="C1474" s="28">
        <v>39213</v>
      </c>
      <c r="D1474" s="30">
        <v>9.3800000000000008</v>
      </c>
      <c r="E1474" s="30">
        <v>9.3800000000000008</v>
      </c>
      <c r="F1474" s="30">
        <v>9.3699999999999992</v>
      </c>
      <c r="G1474" s="30">
        <v>9.3699999999999992</v>
      </c>
      <c r="H1474" s="27">
        <v>800</v>
      </c>
      <c r="I1474" s="29" t="str">
        <f t="shared" si="23"/>
        <v>Open</v>
      </c>
    </row>
    <row r="1475" spans="1:9">
      <c r="A1475" s="27" t="s">
        <v>25</v>
      </c>
      <c r="B1475" s="27" t="s">
        <v>14</v>
      </c>
      <c r="C1475" s="28">
        <v>39212</v>
      </c>
      <c r="D1475" s="30">
        <v>9.39</v>
      </c>
      <c r="E1475" s="30">
        <v>9.43</v>
      </c>
      <c r="F1475" s="30">
        <v>9.2799999999999994</v>
      </c>
      <c r="G1475" s="30">
        <v>9.43</v>
      </c>
      <c r="H1475" s="27">
        <v>10100</v>
      </c>
      <c r="I1475" s="29" t="str">
        <f t="shared" si="23"/>
        <v>Open</v>
      </c>
    </row>
    <row r="1476" spans="1:9">
      <c r="A1476" s="27" t="s">
        <v>25</v>
      </c>
      <c r="B1476" s="27" t="s">
        <v>14</v>
      </c>
      <c r="C1476" s="28">
        <v>39211</v>
      </c>
      <c r="D1476" s="30">
        <v>9.4</v>
      </c>
      <c r="E1476" s="30">
        <v>9.4</v>
      </c>
      <c r="F1476" s="30">
        <v>9.24</v>
      </c>
      <c r="G1476" s="30">
        <v>9.26</v>
      </c>
      <c r="H1476" s="27">
        <v>1800</v>
      </c>
      <c r="I1476" s="29" t="str">
        <f t="shared" ref="I1476:I1539" si="24">IF(F1476&lt;D1476-0.15,"Closed","Open")</f>
        <v>Closed</v>
      </c>
    </row>
    <row r="1477" spans="1:9">
      <c r="A1477" s="27" t="s">
        <v>25</v>
      </c>
      <c r="B1477" s="27" t="s">
        <v>14</v>
      </c>
      <c r="C1477" s="28">
        <v>39210</v>
      </c>
      <c r="D1477" s="30">
        <v>9.42</v>
      </c>
      <c r="E1477" s="30">
        <v>9.5</v>
      </c>
      <c r="F1477" s="30">
        <v>9.3699999999999992</v>
      </c>
      <c r="G1477" s="30">
        <v>9.3800000000000008</v>
      </c>
      <c r="H1477" s="27">
        <v>4300</v>
      </c>
      <c r="I1477" s="29" t="str">
        <f t="shared" si="24"/>
        <v>Open</v>
      </c>
    </row>
    <row r="1478" spans="1:9">
      <c r="A1478" s="27" t="s">
        <v>25</v>
      </c>
      <c r="B1478" s="27" t="s">
        <v>14</v>
      </c>
      <c r="C1478" s="28">
        <v>39209</v>
      </c>
      <c r="D1478" s="30">
        <v>9.08</v>
      </c>
      <c r="E1478" s="30">
        <v>10.029999999999999</v>
      </c>
      <c r="F1478" s="30">
        <v>9.08</v>
      </c>
      <c r="G1478" s="30">
        <v>9.34</v>
      </c>
      <c r="H1478" s="27">
        <v>2800</v>
      </c>
      <c r="I1478" s="29" t="str">
        <f t="shared" si="24"/>
        <v>Open</v>
      </c>
    </row>
    <row r="1479" spans="1:9">
      <c r="A1479" s="27" t="s">
        <v>25</v>
      </c>
      <c r="B1479" s="27" t="s">
        <v>14</v>
      </c>
      <c r="C1479" s="28">
        <v>39206</v>
      </c>
      <c r="D1479" s="30">
        <v>8.91</v>
      </c>
      <c r="E1479" s="30">
        <v>9.11</v>
      </c>
      <c r="F1479" s="30">
        <v>8.91</v>
      </c>
      <c r="G1479" s="30">
        <v>9.1</v>
      </c>
      <c r="H1479" s="27">
        <v>4900</v>
      </c>
      <c r="I1479" s="29" t="str">
        <f t="shared" si="24"/>
        <v>Open</v>
      </c>
    </row>
    <row r="1480" spans="1:9">
      <c r="A1480" s="27" t="s">
        <v>25</v>
      </c>
      <c r="B1480" s="27" t="s">
        <v>14</v>
      </c>
      <c r="C1480" s="28">
        <v>39205</v>
      </c>
      <c r="D1480" s="30">
        <v>9.02</v>
      </c>
      <c r="E1480" s="30">
        <v>9.09</v>
      </c>
      <c r="F1480" s="30">
        <v>8.98</v>
      </c>
      <c r="G1480" s="30">
        <v>8.99</v>
      </c>
      <c r="H1480" s="27">
        <v>4600</v>
      </c>
      <c r="I1480" s="29" t="str">
        <f t="shared" si="24"/>
        <v>Open</v>
      </c>
    </row>
    <row r="1481" spans="1:9">
      <c r="A1481" s="27" t="s">
        <v>25</v>
      </c>
      <c r="B1481" s="27" t="s">
        <v>14</v>
      </c>
      <c r="C1481" s="28">
        <v>39204</v>
      </c>
      <c r="D1481" s="30">
        <v>9.06</v>
      </c>
      <c r="E1481" s="30">
        <v>9.35</v>
      </c>
      <c r="F1481" s="30">
        <v>9.0399999999999991</v>
      </c>
      <c r="G1481" s="30">
        <v>9.14</v>
      </c>
      <c r="H1481" s="27">
        <v>11100</v>
      </c>
      <c r="I1481" s="29" t="str">
        <f t="shared" si="24"/>
        <v>Open</v>
      </c>
    </row>
    <row r="1482" spans="1:9">
      <c r="A1482" s="27" t="s">
        <v>25</v>
      </c>
      <c r="B1482" s="27" t="s">
        <v>14</v>
      </c>
      <c r="C1482" s="28">
        <v>39203</v>
      </c>
      <c r="D1482" s="30">
        <v>9.01</v>
      </c>
      <c r="E1482" s="30">
        <v>9.39</v>
      </c>
      <c r="F1482" s="30">
        <v>8.99</v>
      </c>
      <c r="G1482" s="30">
        <v>9.15</v>
      </c>
      <c r="H1482" s="27">
        <v>11300</v>
      </c>
      <c r="I1482" s="29" t="str">
        <f t="shared" si="24"/>
        <v>Open</v>
      </c>
    </row>
    <row r="1483" spans="1:9">
      <c r="A1483" s="27" t="s">
        <v>25</v>
      </c>
      <c r="B1483" s="27" t="s">
        <v>14</v>
      </c>
      <c r="C1483" s="28">
        <v>39202</v>
      </c>
      <c r="D1483" s="30">
        <v>9.14</v>
      </c>
      <c r="E1483" s="30">
        <v>9.14</v>
      </c>
      <c r="F1483" s="30">
        <v>9.1199999999999992</v>
      </c>
      <c r="G1483" s="30">
        <v>9.1300000000000008</v>
      </c>
      <c r="H1483" s="27">
        <v>700</v>
      </c>
      <c r="I1483" s="29" t="str">
        <f t="shared" si="24"/>
        <v>Open</v>
      </c>
    </row>
    <row r="1484" spans="1:9">
      <c r="A1484" s="27" t="s">
        <v>25</v>
      </c>
      <c r="B1484" s="27" t="s">
        <v>14</v>
      </c>
      <c r="C1484" s="28">
        <v>39199</v>
      </c>
      <c r="D1484" s="30">
        <v>9.1</v>
      </c>
      <c r="E1484" s="30">
        <v>9.18</v>
      </c>
      <c r="F1484" s="30">
        <v>9.1</v>
      </c>
      <c r="G1484" s="30">
        <v>9.18</v>
      </c>
      <c r="H1484" s="27">
        <v>2000</v>
      </c>
      <c r="I1484" s="29" t="str">
        <f t="shared" si="24"/>
        <v>Open</v>
      </c>
    </row>
    <row r="1485" spans="1:9">
      <c r="A1485" s="27" t="s">
        <v>25</v>
      </c>
      <c r="B1485" s="27" t="s">
        <v>14</v>
      </c>
      <c r="C1485" s="28">
        <v>39198</v>
      </c>
      <c r="D1485" s="30">
        <v>9</v>
      </c>
      <c r="E1485" s="30">
        <v>9</v>
      </c>
      <c r="F1485" s="30">
        <v>8.9600000000000009</v>
      </c>
      <c r="G1485" s="30">
        <v>8.9700000000000006</v>
      </c>
      <c r="H1485" s="27">
        <v>3700</v>
      </c>
      <c r="I1485" s="29" t="str">
        <f t="shared" si="24"/>
        <v>Open</v>
      </c>
    </row>
    <row r="1486" spans="1:9">
      <c r="A1486" s="27" t="s">
        <v>25</v>
      </c>
      <c r="B1486" s="27" t="s">
        <v>14</v>
      </c>
      <c r="C1486" s="28">
        <v>39197</v>
      </c>
      <c r="D1486" s="30">
        <v>9</v>
      </c>
      <c r="E1486" s="30">
        <v>9.0399999999999991</v>
      </c>
      <c r="F1486" s="30">
        <v>9</v>
      </c>
      <c r="G1486" s="30">
        <v>9</v>
      </c>
      <c r="H1486" s="27">
        <v>900</v>
      </c>
      <c r="I1486" s="29" t="str">
        <f t="shared" si="24"/>
        <v>Open</v>
      </c>
    </row>
    <row r="1487" spans="1:9">
      <c r="A1487" s="27" t="s">
        <v>25</v>
      </c>
      <c r="B1487" s="27" t="s">
        <v>14</v>
      </c>
      <c r="C1487" s="28">
        <v>39196</v>
      </c>
      <c r="D1487" s="30">
        <v>8.99</v>
      </c>
      <c r="E1487" s="30">
        <v>9.0399999999999991</v>
      </c>
      <c r="F1487" s="30">
        <v>8.58</v>
      </c>
      <c r="G1487" s="30">
        <v>8.9</v>
      </c>
      <c r="H1487" s="27">
        <v>10600</v>
      </c>
      <c r="I1487" s="29" t="str">
        <f t="shared" si="24"/>
        <v>Closed</v>
      </c>
    </row>
    <row r="1488" spans="1:9">
      <c r="A1488" s="27" t="s">
        <v>25</v>
      </c>
      <c r="B1488" s="27" t="s">
        <v>14</v>
      </c>
      <c r="C1488" s="28">
        <v>39195</v>
      </c>
      <c r="D1488" s="30">
        <v>8.9</v>
      </c>
      <c r="E1488" s="30">
        <v>8.9600000000000009</v>
      </c>
      <c r="F1488" s="30">
        <v>8.8699999999999992</v>
      </c>
      <c r="G1488" s="30">
        <v>8.9600000000000009</v>
      </c>
      <c r="H1488" s="27">
        <v>12600</v>
      </c>
      <c r="I1488" s="29" t="str">
        <f t="shared" si="24"/>
        <v>Open</v>
      </c>
    </row>
    <row r="1489" spans="1:9">
      <c r="A1489" s="27" t="s">
        <v>25</v>
      </c>
      <c r="B1489" s="27" t="s">
        <v>14</v>
      </c>
      <c r="C1489" s="28">
        <v>39192</v>
      </c>
      <c r="D1489" s="30">
        <v>8.89</v>
      </c>
      <c r="E1489" s="30">
        <v>8.89</v>
      </c>
      <c r="F1489" s="30">
        <v>8.85</v>
      </c>
      <c r="G1489" s="30">
        <v>8.85</v>
      </c>
      <c r="H1489" s="27">
        <v>600</v>
      </c>
      <c r="I1489" s="29" t="str">
        <f t="shared" si="24"/>
        <v>Open</v>
      </c>
    </row>
    <row r="1490" spans="1:9">
      <c r="A1490" s="27" t="s">
        <v>25</v>
      </c>
      <c r="B1490" s="27" t="s">
        <v>14</v>
      </c>
      <c r="C1490" s="28">
        <v>39191</v>
      </c>
      <c r="D1490" s="30">
        <v>8.85</v>
      </c>
      <c r="E1490" s="30">
        <v>8.9</v>
      </c>
      <c r="F1490" s="30">
        <v>8.85</v>
      </c>
      <c r="G1490" s="30">
        <v>8.89</v>
      </c>
      <c r="H1490" s="27">
        <v>2500</v>
      </c>
      <c r="I1490" s="29" t="str">
        <f t="shared" si="24"/>
        <v>Open</v>
      </c>
    </row>
    <row r="1491" spans="1:9">
      <c r="A1491" s="27" t="s">
        <v>25</v>
      </c>
      <c r="B1491" s="27" t="s">
        <v>14</v>
      </c>
      <c r="C1491" s="28">
        <v>39190</v>
      </c>
      <c r="D1491" s="30">
        <v>8.75</v>
      </c>
      <c r="E1491" s="30">
        <v>8.82</v>
      </c>
      <c r="F1491" s="30">
        <v>8.75</v>
      </c>
      <c r="G1491" s="30">
        <v>8.8000000000000007</v>
      </c>
      <c r="H1491" s="27">
        <v>2300</v>
      </c>
      <c r="I1491" s="29" t="str">
        <f t="shared" si="24"/>
        <v>Open</v>
      </c>
    </row>
    <row r="1492" spans="1:9">
      <c r="A1492" s="27" t="s">
        <v>25</v>
      </c>
      <c r="B1492" s="27" t="s">
        <v>14</v>
      </c>
      <c r="C1492" s="28">
        <v>39189</v>
      </c>
      <c r="D1492" s="30">
        <v>8.65</v>
      </c>
      <c r="E1492" s="30">
        <v>8.75</v>
      </c>
      <c r="F1492" s="30">
        <v>8.0399999999999991</v>
      </c>
      <c r="G1492" s="30">
        <v>8.75</v>
      </c>
      <c r="H1492" s="27">
        <v>5100</v>
      </c>
      <c r="I1492" s="29" t="str">
        <f t="shared" si="24"/>
        <v>Closed</v>
      </c>
    </row>
    <row r="1493" spans="1:9">
      <c r="A1493" s="27" t="s">
        <v>25</v>
      </c>
      <c r="B1493" s="27" t="s">
        <v>14</v>
      </c>
      <c r="C1493" s="28">
        <v>39188</v>
      </c>
      <c r="D1493" s="30">
        <v>8.64</v>
      </c>
      <c r="E1493" s="30">
        <v>8.73</v>
      </c>
      <c r="F1493" s="30">
        <v>8.64</v>
      </c>
      <c r="G1493" s="30">
        <v>8.69</v>
      </c>
      <c r="H1493" s="27">
        <v>2400</v>
      </c>
      <c r="I1493" s="29" t="str">
        <f t="shared" si="24"/>
        <v>Open</v>
      </c>
    </row>
    <row r="1494" spans="1:9">
      <c r="A1494" s="27" t="s">
        <v>25</v>
      </c>
      <c r="B1494" s="27" t="s">
        <v>14</v>
      </c>
      <c r="C1494" s="28">
        <v>39185</v>
      </c>
      <c r="D1494" s="30">
        <v>8.76</v>
      </c>
      <c r="E1494" s="30">
        <v>8.76</v>
      </c>
      <c r="F1494" s="30">
        <v>8.42</v>
      </c>
      <c r="G1494" s="30">
        <v>8.56</v>
      </c>
      <c r="H1494" s="27">
        <v>5900</v>
      </c>
      <c r="I1494" s="29" t="str">
        <f t="shared" si="24"/>
        <v>Closed</v>
      </c>
    </row>
    <row r="1495" spans="1:9">
      <c r="A1495" s="27" t="s">
        <v>25</v>
      </c>
      <c r="B1495" s="27" t="s">
        <v>14</v>
      </c>
      <c r="C1495" s="28">
        <v>39184</v>
      </c>
      <c r="D1495" s="30">
        <v>8.58</v>
      </c>
      <c r="E1495" s="30">
        <v>8.58</v>
      </c>
      <c r="F1495" s="30">
        <v>8.44</v>
      </c>
      <c r="G1495" s="30">
        <v>8.44</v>
      </c>
      <c r="H1495" s="27">
        <v>9300</v>
      </c>
      <c r="I1495" s="29" t="str">
        <f t="shared" si="24"/>
        <v>Open</v>
      </c>
    </row>
    <row r="1496" spans="1:9">
      <c r="A1496" s="27" t="s">
        <v>25</v>
      </c>
      <c r="B1496" s="27" t="s">
        <v>14</v>
      </c>
      <c r="C1496" s="28">
        <v>39183</v>
      </c>
      <c r="D1496" s="30">
        <v>8.56</v>
      </c>
      <c r="E1496" s="30">
        <v>8.84</v>
      </c>
      <c r="F1496" s="30">
        <v>7.95</v>
      </c>
      <c r="G1496" s="30">
        <v>8.56</v>
      </c>
      <c r="H1496" s="27">
        <v>10100</v>
      </c>
      <c r="I1496" s="29" t="str">
        <f t="shared" si="24"/>
        <v>Closed</v>
      </c>
    </row>
    <row r="1497" spans="1:9">
      <c r="A1497" s="27" t="s">
        <v>25</v>
      </c>
      <c r="B1497" s="27" t="s">
        <v>14</v>
      </c>
      <c r="C1497" s="28">
        <v>39182</v>
      </c>
      <c r="D1497" s="30">
        <v>8.43</v>
      </c>
      <c r="E1497" s="30">
        <v>9.2100000000000009</v>
      </c>
      <c r="F1497" s="30">
        <v>8.33</v>
      </c>
      <c r="G1497" s="30">
        <v>8.58</v>
      </c>
      <c r="H1497" s="27">
        <v>5600</v>
      </c>
      <c r="I1497" s="29" t="str">
        <f t="shared" si="24"/>
        <v>Open</v>
      </c>
    </row>
    <row r="1498" spans="1:9">
      <c r="A1498" s="27" t="s">
        <v>25</v>
      </c>
      <c r="B1498" s="27" t="s">
        <v>14</v>
      </c>
      <c r="C1498" s="28">
        <v>39181</v>
      </c>
      <c r="D1498" s="30">
        <v>8.5399999999999991</v>
      </c>
      <c r="E1498" s="30">
        <v>8.5399999999999991</v>
      </c>
      <c r="F1498" s="30">
        <v>8.33</v>
      </c>
      <c r="G1498" s="30">
        <v>8.33</v>
      </c>
      <c r="H1498" s="27">
        <v>5100</v>
      </c>
      <c r="I1498" s="29" t="str">
        <f t="shared" si="24"/>
        <v>Closed</v>
      </c>
    </row>
    <row r="1499" spans="1:9">
      <c r="A1499" s="27" t="s">
        <v>25</v>
      </c>
      <c r="B1499" s="27" t="s">
        <v>14</v>
      </c>
      <c r="C1499" s="28">
        <v>39177</v>
      </c>
      <c r="D1499" s="30">
        <v>8.2899999999999991</v>
      </c>
      <c r="E1499" s="30">
        <v>8.5</v>
      </c>
      <c r="F1499" s="30">
        <v>8.2899999999999991</v>
      </c>
      <c r="G1499" s="30">
        <v>8.34</v>
      </c>
      <c r="H1499" s="27">
        <v>5500</v>
      </c>
      <c r="I1499" s="29" t="str">
        <f t="shared" si="24"/>
        <v>Open</v>
      </c>
    </row>
    <row r="1500" spans="1:9">
      <c r="A1500" s="27" t="s">
        <v>25</v>
      </c>
      <c r="B1500" s="27" t="s">
        <v>14</v>
      </c>
      <c r="C1500" s="28">
        <v>39176</v>
      </c>
      <c r="D1500" s="30">
        <v>8.16</v>
      </c>
      <c r="E1500" s="30">
        <v>8.51</v>
      </c>
      <c r="F1500" s="30">
        <v>8.16</v>
      </c>
      <c r="G1500" s="30">
        <v>8.19</v>
      </c>
      <c r="H1500" s="27">
        <v>28800</v>
      </c>
      <c r="I1500" s="29" t="str">
        <f t="shared" si="24"/>
        <v>Open</v>
      </c>
    </row>
    <row r="1501" spans="1:9">
      <c r="A1501" s="27" t="s">
        <v>25</v>
      </c>
      <c r="B1501" s="27" t="s">
        <v>14</v>
      </c>
      <c r="C1501" s="28">
        <v>39175</v>
      </c>
      <c r="D1501" s="30">
        <v>8.25</v>
      </c>
      <c r="E1501" s="30">
        <v>8.51</v>
      </c>
      <c r="F1501" s="30">
        <v>8</v>
      </c>
      <c r="G1501" s="30">
        <v>8.19</v>
      </c>
      <c r="H1501" s="27">
        <v>6300</v>
      </c>
      <c r="I1501" s="29" t="str">
        <f t="shared" si="24"/>
        <v>Closed</v>
      </c>
    </row>
    <row r="1502" spans="1:9">
      <c r="A1502" s="27" t="s">
        <v>25</v>
      </c>
      <c r="B1502" s="27" t="s">
        <v>14</v>
      </c>
      <c r="C1502" s="28">
        <v>39174</v>
      </c>
      <c r="D1502" s="30">
        <v>8.19</v>
      </c>
      <c r="E1502" s="30">
        <v>8.19</v>
      </c>
      <c r="F1502" s="30">
        <v>8.15</v>
      </c>
      <c r="G1502" s="30">
        <v>8.15</v>
      </c>
      <c r="H1502" s="27">
        <v>7500</v>
      </c>
      <c r="I1502" s="29" t="str">
        <f t="shared" si="24"/>
        <v>Open</v>
      </c>
    </row>
    <row r="1503" spans="1:9">
      <c r="A1503" s="27" t="s">
        <v>25</v>
      </c>
      <c r="B1503" s="27" t="s">
        <v>14</v>
      </c>
      <c r="C1503" s="28">
        <v>39171</v>
      </c>
      <c r="D1503" s="30">
        <v>8.3000000000000007</v>
      </c>
      <c r="E1503" s="30">
        <v>8.35</v>
      </c>
      <c r="F1503" s="30">
        <v>8.11</v>
      </c>
      <c r="G1503" s="30">
        <v>8.11</v>
      </c>
      <c r="H1503" s="27">
        <v>4000</v>
      </c>
      <c r="I1503" s="29" t="str">
        <f t="shared" si="24"/>
        <v>Closed</v>
      </c>
    </row>
    <row r="1504" spans="1:9">
      <c r="A1504" s="27" t="s">
        <v>25</v>
      </c>
      <c r="B1504" s="27" t="s">
        <v>14</v>
      </c>
      <c r="C1504" s="28">
        <v>39170</v>
      </c>
      <c r="D1504" s="30">
        <v>7.99</v>
      </c>
      <c r="E1504" s="30">
        <v>8.25</v>
      </c>
      <c r="F1504" s="30">
        <v>7.99</v>
      </c>
      <c r="G1504" s="30">
        <v>8.25</v>
      </c>
      <c r="H1504" s="27">
        <v>1500</v>
      </c>
      <c r="I1504" s="29" t="str">
        <f t="shared" si="24"/>
        <v>Open</v>
      </c>
    </row>
    <row r="1505" spans="1:9">
      <c r="A1505" s="27" t="s">
        <v>25</v>
      </c>
      <c r="B1505" s="27" t="s">
        <v>14</v>
      </c>
      <c r="C1505" s="28">
        <v>39169</v>
      </c>
      <c r="D1505" s="30">
        <v>7.99</v>
      </c>
      <c r="E1505" s="30">
        <v>7.99</v>
      </c>
      <c r="F1505" s="30">
        <v>7.95</v>
      </c>
      <c r="G1505" s="30">
        <v>7.95</v>
      </c>
      <c r="H1505" s="27">
        <v>1000</v>
      </c>
      <c r="I1505" s="29" t="str">
        <f t="shared" si="24"/>
        <v>Open</v>
      </c>
    </row>
    <row r="1506" spans="1:9">
      <c r="A1506" s="27" t="s">
        <v>25</v>
      </c>
      <c r="B1506" s="27" t="s">
        <v>14</v>
      </c>
      <c r="C1506" s="28">
        <v>39168</v>
      </c>
      <c r="D1506" s="30">
        <v>7.98</v>
      </c>
      <c r="E1506" s="30">
        <v>8.02</v>
      </c>
      <c r="F1506" s="30">
        <v>7.95</v>
      </c>
      <c r="G1506" s="30">
        <v>7.97</v>
      </c>
      <c r="H1506" s="27">
        <v>14100</v>
      </c>
      <c r="I1506" s="29" t="str">
        <f t="shared" si="24"/>
        <v>Open</v>
      </c>
    </row>
    <row r="1507" spans="1:9">
      <c r="A1507" s="27" t="s">
        <v>25</v>
      </c>
      <c r="B1507" s="27" t="s">
        <v>14</v>
      </c>
      <c r="C1507" s="28">
        <v>39167</v>
      </c>
      <c r="D1507" s="30">
        <v>8.1199999999999992</v>
      </c>
      <c r="E1507" s="30">
        <v>8.5</v>
      </c>
      <c r="F1507" s="30">
        <v>7.95</v>
      </c>
      <c r="G1507" s="30">
        <v>8.1</v>
      </c>
      <c r="H1507" s="27">
        <v>16200</v>
      </c>
      <c r="I1507" s="29" t="str">
        <f t="shared" si="24"/>
        <v>Closed</v>
      </c>
    </row>
    <row r="1508" spans="1:9">
      <c r="A1508" s="27" t="s">
        <v>25</v>
      </c>
      <c r="B1508" s="27" t="s">
        <v>14</v>
      </c>
      <c r="C1508" s="28">
        <v>39164</v>
      </c>
      <c r="D1508" s="30">
        <v>8</v>
      </c>
      <c r="E1508" s="30">
        <v>8.1300000000000008</v>
      </c>
      <c r="F1508" s="30">
        <v>7.99</v>
      </c>
      <c r="G1508" s="30">
        <v>7.99</v>
      </c>
      <c r="H1508" s="27">
        <v>5900</v>
      </c>
      <c r="I1508" s="29" t="str">
        <f t="shared" si="24"/>
        <v>Open</v>
      </c>
    </row>
    <row r="1509" spans="1:9">
      <c r="A1509" s="27" t="s">
        <v>25</v>
      </c>
      <c r="B1509" s="27" t="s">
        <v>14</v>
      </c>
      <c r="C1509" s="28">
        <v>39163</v>
      </c>
      <c r="D1509" s="30">
        <v>7.87</v>
      </c>
      <c r="E1509" s="30">
        <v>8.11</v>
      </c>
      <c r="F1509" s="30">
        <v>7.86</v>
      </c>
      <c r="G1509" s="30">
        <v>8</v>
      </c>
      <c r="H1509" s="27">
        <v>5800</v>
      </c>
      <c r="I1509" s="29" t="str">
        <f t="shared" si="24"/>
        <v>Open</v>
      </c>
    </row>
    <row r="1510" spans="1:9">
      <c r="A1510" s="27" t="s">
        <v>25</v>
      </c>
      <c r="B1510" s="27" t="s">
        <v>14</v>
      </c>
      <c r="C1510" s="28">
        <v>39162</v>
      </c>
      <c r="D1510" s="30">
        <v>7.65</v>
      </c>
      <c r="E1510" s="30">
        <v>7.86</v>
      </c>
      <c r="F1510" s="30">
        <v>7.47</v>
      </c>
      <c r="G1510" s="30">
        <v>7.85</v>
      </c>
      <c r="H1510" s="27">
        <v>20200</v>
      </c>
      <c r="I1510" s="29" t="str">
        <f t="shared" si="24"/>
        <v>Closed</v>
      </c>
    </row>
    <row r="1511" spans="1:9">
      <c r="A1511" s="27" t="s">
        <v>25</v>
      </c>
      <c r="B1511" s="27" t="s">
        <v>14</v>
      </c>
      <c r="C1511" s="28">
        <v>39161</v>
      </c>
      <c r="D1511" s="30">
        <v>7.57</v>
      </c>
      <c r="E1511" s="30">
        <v>7.67</v>
      </c>
      <c r="F1511" s="30">
        <v>7.52</v>
      </c>
      <c r="G1511" s="30">
        <v>7.64</v>
      </c>
      <c r="H1511" s="27">
        <v>9800</v>
      </c>
      <c r="I1511" s="29" t="str">
        <f t="shared" si="24"/>
        <v>Open</v>
      </c>
    </row>
    <row r="1512" spans="1:9">
      <c r="A1512" s="27" t="s">
        <v>25</v>
      </c>
      <c r="B1512" s="27" t="s">
        <v>14</v>
      </c>
      <c r="C1512" s="28">
        <v>39160</v>
      </c>
      <c r="D1512" s="30">
        <v>7.91</v>
      </c>
      <c r="E1512" s="30">
        <v>7.91</v>
      </c>
      <c r="F1512" s="30">
        <v>7.52</v>
      </c>
      <c r="G1512" s="30">
        <v>7.57</v>
      </c>
      <c r="H1512" s="27">
        <v>30900</v>
      </c>
      <c r="I1512" s="29" t="str">
        <f t="shared" si="24"/>
        <v>Closed</v>
      </c>
    </row>
    <row r="1513" spans="1:9">
      <c r="A1513" s="27" t="s">
        <v>25</v>
      </c>
      <c r="B1513" s="27" t="s">
        <v>14</v>
      </c>
      <c r="C1513" s="28">
        <v>39157</v>
      </c>
      <c r="D1513" s="30">
        <v>8.0500000000000007</v>
      </c>
      <c r="E1513" s="30">
        <v>8.0500000000000007</v>
      </c>
      <c r="F1513" s="30">
        <v>7.94</v>
      </c>
      <c r="G1513" s="30">
        <v>7.94</v>
      </c>
      <c r="H1513" s="27">
        <v>900</v>
      </c>
      <c r="I1513" s="29" t="str">
        <f t="shared" si="24"/>
        <v>Open</v>
      </c>
    </row>
    <row r="1514" spans="1:9">
      <c r="A1514" s="27" t="s">
        <v>25</v>
      </c>
      <c r="B1514" s="27" t="s">
        <v>14</v>
      </c>
      <c r="C1514" s="28">
        <v>39156</v>
      </c>
      <c r="D1514" s="30">
        <v>8.02</v>
      </c>
      <c r="E1514" s="30">
        <v>8.06</v>
      </c>
      <c r="F1514" s="30">
        <v>8</v>
      </c>
      <c r="G1514" s="30">
        <v>8</v>
      </c>
      <c r="H1514" s="27">
        <v>2400</v>
      </c>
      <c r="I1514" s="29" t="str">
        <f t="shared" si="24"/>
        <v>Open</v>
      </c>
    </row>
    <row r="1515" spans="1:9">
      <c r="A1515" s="27" t="s">
        <v>25</v>
      </c>
      <c r="B1515" s="27" t="s">
        <v>14</v>
      </c>
      <c r="C1515" s="28">
        <v>39155</v>
      </c>
      <c r="D1515" s="30">
        <v>7.88</v>
      </c>
      <c r="E1515" s="30">
        <v>8</v>
      </c>
      <c r="F1515" s="30">
        <v>7.88</v>
      </c>
      <c r="G1515" s="30">
        <v>7.92</v>
      </c>
      <c r="H1515" s="27">
        <v>3200</v>
      </c>
      <c r="I1515" s="29" t="str">
        <f t="shared" si="24"/>
        <v>Open</v>
      </c>
    </row>
    <row r="1516" spans="1:9">
      <c r="A1516" s="27" t="s">
        <v>25</v>
      </c>
      <c r="B1516" s="27" t="s">
        <v>14</v>
      </c>
      <c r="C1516" s="28">
        <v>39154</v>
      </c>
      <c r="D1516" s="30">
        <v>7.88</v>
      </c>
      <c r="E1516" s="30">
        <v>7.88</v>
      </c>
      <c r="F1516" s="30">
        <v>7.88</v>
      </c>
      <c r="G1516" s="30">
        <v>7.88</v>
      </c>
      <c r="H1516" s="27">
        <v>100</v>
      </c>
      <c r="I1516" s="29" t="str">
        <f t="shared" si="24"/>
        <v>Open</v>
      </c>
    </row>
    <row r="1517" spans="1:9">
      <c r="A1517" s="27" t="s">
        <v>25</v>
      </c>
      <c r="B1517" s="27" t="s">
        <v>14</v>
      </c>
      <c r="C1517" s="28">
        <v>39153</v>
      </c>
      <c r="D1517" s="30">
        <v>7.88</v>
      </c>
      <c r="E1517" s="30">
        <v>7.99</v>
      </c>
      <c r="F1517" s="30">
        <v>7.81</v>
      </c>
      <c r="G1517" s="30">
        <v>7.87</v>
      </c>
      <c r="H1517" s="27">
        <v>3500</v>
      </c>
      <c r="I1517" s="29" t="str">
        <f t="shared" si="24"/>
        <v>Open</v>
      </c>
    </row>
    <row r="1518" spans="1:9">
      <c r="A1518" s="27" t="s">
        <v>25</v>
      </c>
      <c r="B1518" s="27" t="s">
        <v>14</v>
      </c>
      <c r="C1518" s="28">
        <v>39150</v>
      </c>
      <c r="D1518" s="30">
        <v>7.94</v>
      </c>
      <c r="E1518" s="30">
        <v>7.99</v>
      </c>
      <c r="F1518" s="30">
        <v>7.92</v>
      </c>
      <c r="G1518" s="30">
        <v>7.92</v>
      </c>
      <c r="H1518" s="27">
        <v>2700</v>
      </c>
      <c r="I1518" s="29" t="str">
        <f t="shared" si="24"/>
        <v>Open</v>
      </c>
    </row>
    <row r="1519" spans="1:9">
      <c r="A1519" s="27" t="s">
        <v>25</v>
      </c>
      <c r="B1519" s="27" t="s">
        <v>14</v>
      </c>
      <c r="C1519" s="28">
        <v>39149</v>
      </c>
      <c r="D1519" s="30">
        <v>7.76</v>
      </c>
      <c r="E1519" s="30">
        <v>7.96</v>
      </c>
      <c r="F1519" s="30">
        <v>7.74</v>
      </c>
      <c r="G1519" s="30">
        <v>7.84</v>
      </c>
      <c r="H1519" s="27">
        <v>3100</v>
      </c>
      <c r="I1519" s="29" t="str">
        <f t="shared" si="24"/>
        <v>Open</v>
      </c>
    </row>
    <row r="1520" spans="1:9">
      <c r="A1520" s="27" t="s">
        <v>25</v>
      </c>
      <c r="B1520" s="27" t="s">
        <v>14</v>
      </c>
      <c r="C1520" s="28">
        <v>39148</v>
      </c>
      <c r="D1520" s="30">
        <v>7.56</v>
      </c>
      <c r="E1520" s="30">
        <v>7.76</v>
      </c>
      <c r="F1520" s="30">
        <v>7.56</v>
      </c>
      <c r="G1520" s="30">
        <v>7.76</v>
      </c>
      <c r="H1520" s="27">
        <v>3100</v>
      </c>
      <c r="I1520" s="29" t="str">
        <f t="shared" si="24"/>
        <v>Open</v>
      </c>
    </row>
    <row r="1521" spans="1:9">
      <c r="A1521" s="27" t="s">
        <v>25</v>
      </c>
      <c r="B1521" s="27" t="s">
        <v>14</v>
      </c>
      <c r="C1521" s="28">
        <v>39147</v>
      </c>
      <c r="D1521" s="30">
        <v>7.46</v>
      </c>
      <c r="E1521" s="30">
        <v>7.46</v>
      </c>
      <c r="F1521" s="30">
        <v>7.46</v>
      </c>
      <c r="G1521" s="30">
        <v>7.46</v>
      </c>
      <c r="H1521" s="27">
        <v>600</v>
      </c>
      <c r="I1521" s="29" t="str">
        <f t="shared" si="24"/>
        <v>Open</v>
      </c>
    </row>
    <row r="1522" spans="1:9">
      <c r="A1522" s="27" t="s">
        <v>25</v>
      </c>
      <c r="B1522" s="27" t="s">
        <v>14</v>
      </c>
      <c r="C1522" s="28">
        <v>39146</v>
      </c>
      <c r="D1522" s="30">
        <v>7.61</v>
      </c>
      <c r="E1522" s="30">
        <v>7.63</v>
      </c>
      <c r="F1522" s="30">
        <v>7.29</v>
      </c>
      <c r="G1522" s="30">
        <v>7.46</v>
      </c>
      <c r="H1522" s="27">
        <v>2100</v>
      </c>
      <c r="I1522" s="29" t="str">
        <f t="shared" si="24"/>
        <v>Closed</v>
      </c>
    </row>
    <row r="1523" spans="1:9">
      <c r="A1523" s="27" t="s">
        <v>25</v>
      </c>
      <c r="B1523" s="27" t="s">
        <v>14</v>
      </c>
      <c r="C1523" s="28">
        <v>39143</v>
      </c>
      <c r="D1523" s="30">
        <v>7.45</v>
      </c>
      <c r="E1523" s="30">
        <v>7.64</v>
      </c>
      <c r="F1523" s="30">
        <v>7.35</v>
      </c>
      <c r="G1523" s="30">
        <v>7.64</v>
      </c>
      <c r="H1523" s="27">
        <v>1800</v>
      </c>
      <c r="I1523" s="29" t="str">
        <f t="shared" si="24"/>
        <v>Open</v>
      </c>
    </row>
    <row r="1524" spans="1:9">
      <c r="A1524" s="27" t="s">
        <v>25</v>
      </c>
      <c r="B1524" s="27" t="s">
        <v>14</v>
      </c>
      <c r="C1524" s="28">
        <v>39142</v>
      </c>
      <c r="D1524" s="30">
        <v>7.32</v>
      </c>
      <c r="E1524" s="30">
        <v>7.45</v>
      </c>
      <c r="F1524" s="30">
        <v>7.32</v>
      </c>
      <c r="G1524" s="30">
        <v>7.45</v>
      </c>
      <c r="H1524" s="27">
        <v>800</v>
      </c>
      <c r="I1524" s="29" t="str">
        <f t="shared" si="24"/>
        <v>Open</v>
      </c>
    </row>
    <row r="1525" spans="1:9">
      <c r="A1525" s="27" t="s">
        <v>25</v>
      </c>
      <c r="B1525" s="27" t="s">
        <v>14</v>
      </c>
      <c r="C1525" s="28">
        <v>39141</v>
      </c>
      <c r="D1525" s="30">
        <v>7.35</v>
      </c>
      <c r="E1525" s="30">
        <v>7.44</v>
      </c>
      <c r="F1525" s="30">
        <v>7.25</v>
      </c>
      <c r="G1525" s="30">
        <v>7.27</v>
      </c>
      <c r="H1525" s="27">
        <v>5400</v>
      </c>
      <c r="I1525" s="29" t="str">
        <f t="shared" si="24"/>
        <v>Open</v>
      </c>
    </row>
    <row r="1526" spans="1:9">
      <c r="A1526" s="27" t="s">
        <v>25</v>
      </c>
      <c r="B1526" s="27" t="s">
        <v>14</v>
      </c>
      <c r="C1526" s="28">
        <v>39140</v>
      </c>
      <c r="D1526" s="30">
        <v>6.91</v>
      </c>
      <c r="E1526" s="30">
        <v>7.26</v>
      </c>
      <c r="F1526" s="30">
        <v>6.78</v>
      </c>
      <c r="G1526" s="30">
        <v>7.26</v>
      </c>
      <c r="H1526" s="27">
        <v>5300</v>
      </c>
      <c r="I1526" s="29" t="str">
        <f t="shared" si="24"/>
        <v>Open</v>
      </c>
    </row>
    <row r="1527" spans="1:9">
      <c r="A1527" s="27" t="s">
        <v>25</v>
      </c>
      <c r="B1527" s="27" t="s">
        <v>14</v>
      </c>
      <c r="C1527" s="28">
        <v>39139</v>
      </c>
      <c r="D1527" s="30">
        <v>7.41</v>
      </c>
      <c r="E1527" s="30">
        <v>7.42</v>
      </c>
      <c r="F1527" s="30">
        <v>6.95</v>
      </c>
      <c r="G1527" s="30">
        <v>6.95</v>
      </c>
      <c r="H1527" s="27">
        <v>11400</v>
      </c>
      <c r="I1527" s="29" t="str">
        <f t="shared" si="24"/>
        <v>Closed</v>
      </c>
    </row>
    <row r="1528" spans="1:9">
      <c r="A1528" s="27" t="s">
        <v>25</v>
      </c>
      <c r="B1528" s="27" t="s">
        <v>14</v>
      </c>
      <c r="C1528" s="28">
        <v>39136</v>
      </c>
      <c r="D1528" s="30">
        <v>7.34</v>
      </c>
      <c r="E1528" s="30">
        <v>8.0399999999999991</v>
      </c>
      <c r="F1528" s="30">
        <v>7.24</v>
      </c>
      <c r="G1528" s="30">
        <v>7.5</v>
      </c>
      <c r="H1528" s="27">
        <v>10500</v>
      </c>
      <c r="I1528" s="29" t="str">
        <f t="shared" si="24"/>
        <v>Open</v>
      </c>
    </row>
    <row r="1529" spans="1:9">
      <c r="A1529" s="27" t="s">
        <v>25</v>
      </c>
      <c r="B1529" s="27" t="s">
        <v>14</v>
      </c>
      <c r="C1529" s="28">
        <v>39135</v>
      </c>
      <c r="D1529" s="30">
        <v>7.45</v>
      </c>
      <c r="E1529" s="30">
        <v>7.45</v>
      </c>
      <c r="F1529" s="30">
        <v>7.38</v>
      </c>
      <c r="G1529" s="30">
        <v>7.38</v>
      </c>
      <c r="H1529" s="27">
        <v>4100</v>
      </c>
      <c r="I1529" s="29" t="str">
        <f t="shared" si="24"/>
        <v>Open</v>
      </c>
    </row>
    <row r="1530" spans="1:9">
      <c r="A1530" s="27" t="s">
        <v>25</v>
      </c>
      <c r="B1530" s="27" t="s">
        <v>14</v>
      </c>
      <c r="C1530" s="28">
        <v>39134</v>
      </c>
      <c r="D1530" s="30">
        <v>7.51</v>
      </c>
      <c r="E1530" s="30">
        <v>7.54</v>
      </c>
      <c r="F1530" s="30">
        <v>7.45</v>
      </c>
      <c r="G1530" s="30">
        <v>7.45</v>
      </c>
      <c r="H1530" s="27">
        <v>700</v>
      </c>
      <c r="I1530" s="29" t="str">
        <f t="shared" si="24"/>
        <v>Open</v>
      </c>
    </row>
    <row r="1531" spans="1:9">
      <c r="A1531" s="27" t="s">
        <v>25</v>
      </c>
      <c r="B1531" s="27" t="s">
        <v>14</v>
      </c>
      <c r="C1531" s="28">
        <v>39133</v>
      </c>
      <c r="D1531" s="30">
        <v>7.38</v>
      </c>
      <c r="E1531" s="30">
        <v>7.41</v>
      </c>
      <c r="F1531" s="30">
        <v>7.38</v>
      </c>
      <c r="G1531" s="30">
        <v>7.41</v>
      </c>
      <c r="H1531" s="27">
        <v>4100</v>
      </c>
      <c r="I1531" s="29" t="str">
        <f t="shared" si="24"/>
        <v>Open</v>
      </c>
    </row>
    <row r="1532" spans="1:9">
      <c r="A1532" s="27" t="s">
        <v>25</v>
      </c>
      <c r="B1532" s="27" t="s">
        <v>14</v>
      </c>
      <c r="C1532" s="28">
        <v>39129</v>
      </c>
      <c r="D1532" s="30">
        <v>7.8</v>
      </c>
      <c r="E1532" s="30">
        <v>7.96</v>
      </c>
      <c r="F1532" s="30">
        <v>7.45</v>
      </c>
      <c r="G1532" s="30">
        <v>7.45</v>
      </c>
      <c r="H1532" s="27">
        <v>6300</v>
      </c>
      <c r="I1532" s="29" t="str">
        <f t="shared" si="24"/>
        <v>Closed</v>
      </c>
    </row>
    <row r="1533" spans="1:9">
      <c r="A1533" s="27" t="s">
        <v>25</v>
      </c>
      <c r="B1533" s="27" t="s">
        <v>14</v>
      </c>
      <c r="C1533" s="28">
        <v>39128</v>
      </c>
      <c r="D1533" s="30">
        <v>8.08</v>
      </c>
      <c r="E1533" s="30">
        <v>8.25</v>
      </c>
      <c r="F1533" s="30">
        <v>7.82</v>
      </c>
      <c r="G1533" s="30">
        <v>7.95</v>
      </c>
      <c r="H1533" s="27">
        <v>2800</v>
      </c>
      <c r="I1533" s="29" t="str">
        <f t="shared" si="24"/>
        <v>Closed</v>
      </c>
    </row>
    <row r="1534" spans="1:9">
      <c r="A1534" s="27" t="s">
        <v>25</v>
      </c>
      <c r="B1534" s="27" t="s">
        <v>14</v>
      </c>
      <c r="C1534" s="28">
        <v>39127</v>
      </c>
      <c r="D1534" s="30">
        <v>7.87</v>
      </c>
      <c r="E1534" s="30">
        <v>8.02</v>
      </c>
      <c r="F1534" s="30">
        <v>7.8</v>
      </c>
      <c r="G1534" s="30">
        <v>7.98</v>
      </c>
      <c r="H1534" s="27">
        <v>3900</v>
      </c>
      <c r="I1534" s="29" t="str">
        <f t="shared" si="24"/>
        <v>Open</v>
      </c>
    </row>
    <row r="1535" spans="1:9">
      <c r="A1535" s="27" t="s">
        <v>25</v>
      </c>
      <c r="B1535" s="27" t="s">
        <v>14</v>
      </c>
      <c r="C1535" s="28">
        <v>39126</v>
      </c>
      <c r="D1535" s="30">
        <v>7.78</v>
      </c>
      <c r="E1535" s="30">
        <v>7.78</v>
      </c>
      <c r="F1535" s="30">
        <v>7.78</v>
      </c>
      <c r="G1535" s="30">
        <v>7.78</v>
      </c>
      <c r="H1535" s="27">
        <v>100</v>
      </c>
      <c r="I1535" s="29" t="str">
        <f t="shared" si="24"/>
        <v>Open</v>
      </c>
    </row>
    <row r="1536" spans="1:9">
      <c r="A1536" s="27" t="s">
        <v>25</v>
      </c>
      <c r="B1536" s="27" t="s">
        <v>14</v>
      </c>
      <c r="C1536" s="28">
        <v>39125</v>
      </c>
      <c r="D1536" s="30">
        <v>7.64</v>
      </c>
      <c r="E1536" s="30">
        <v>7.77</v>
      </c>
      <c r="F1536" s="30">
        <v>7.43</v>
      </c>
      <c r="G1536" s="30">
        <v>7.77</v>
      </c>
      <c r="H1536" s="27">
        <v>3700</v>
      </c>
      <c r="I1536" s="29" t="str">
        <f t="shared" si="24"/>
        <v>Closed</v>
      </c>
    </row>
    <row r="1537" spans="1:9">
      <c r="A1537" s="27" t="s">
        <v>25</v>
      </c>
      <c r="B1537" s="27" t="s">
        <v>14</v>
      </c>
      <c r="C1537" s="28">
        <v>39122</v>
      </c>
      <c r="D1537" s="30">
        <v>7.83</v>
      </c>
      <c r="E1537" s="30">
        <v>7.93</v>
      </c>
      <c r="F1537" s="30">
        <v>7.66</v>
      </c>
      <c r="G1537" s="30">
        <v>7.66</v>
      </c>
      <c r="H1537" s="27">
        <v>3100</v>
      </c>
      <c r="I1537" s="29" t="str">
        <f t="shared" si="24"/>
        <v>Closed</v>
      </c>
    </row>
    <row r="1538" spans="1:9">
      <c r="A1538" s="27" t="s">
        <v>25</v>
      </c>
      <c r="B1538" s="27" t="s">
        <v>14</v>
      </c>
      <c r="C1538" s="28">
        <v>39121</v>
      </c>
      <c r="D1538" s="30">
        <v>8.06</v>
      </c>
      <c r="E1538" s="30">
        <v>8.06</v>
      </c>
      <c r="F1538" s="30">
        <v>7.41</v>
      </c>
      <c r="G1538" s="30">
        <v>7.73</v>
      </c>
      <c r="H1538" s="27">
        <v>22400</v>
      </c>
      <c r="I1538" s="29" t="str">
        <f t="shared" si="24"/>
        <v>Closed</v>
      </c>
    </row>
    <row r="1539" spans="1:9">
      <c r="A1539" s="27" t="s">
        <v>25</v>
      </c>
      <c r="B1539" s="27" t="s">
        <v>14</v>
      </c>
      <c r="C1539" s="28">
        <v>39120</v>
      </c>
      <c r="D1539" s="30">
        <v>8.34</v>
      </c>
      <c r="E1539" s="30">
        <v>8.34</v>
      </c>
      <c r="F1539" s="30">
        <v>8.09</v>
      </c>
      <c r="G1539" s="30">
        <v>8.09</v>
      </c>
      <c r="H1539" s="27">
        <v>3600</v>
      </c>
      <c r="I1539" s="29" t="str">
        <f t="shared" si="24"/>
        <v>Closed</v>
      </c>
    </row>
    <row r="1540" spans="1:9">
      <c r="A1540" s="27" t="s">
        <v>25</v>
      </c>
      <c r="B1540" s="27" t="s">
        <v>14</v>
      </c>
      <c r="C1540" s="28">
        <v>39119</v>
      </c>
      <c r="D1540" s="30">
        <v>8.6999999999999993</v>
      </c>
      <c r="E1540" s="30">
        <v>8.6999999999999993</v>
      </c>
      <c r="F1540" s="30">
        <v>8.33</v>
      </c>
      <c r="G1540" s="30">
        <v>8.33</v>
      </c>
      <c r="H1540" s="27">
        <v>4900</v>
      </c>
      <c r="I1540" s="29" t="str">
        <f t="shared" ref="I1540:I1603" si="25">IF(F1540&lt;D1540-0.15,"Closed","Open")</f>
        <v>Closed</v>
      </c>
    </row>
    <row r="1541" spans="1:9">
      <c r="A1541" s="27" t="s">
        <v>25</v>
      </c>
      <c r="B1541" s="27" t="s">
        <v>14</v>
      </c>
      <c r="C1541" s="28">
        <v>39118</v>
      </c>
      <c r="D1541" s="30">
        <v>8.6</v>
      </c>
      <c r="E1541" s="30">
        <v>8.6</v>
      </c>
      <c r="F1541" s="30">
        <v>8.6</v>
      </c>
      <c r="G1541" s="30">
        <v>8.6</v>
      </c>
      <c r="H1541" s="27">
        <v>0</v>
      </c>
      <c r="I1541" s="29" t="str">
        <f t="shared" si="25"/>
        <v>Open</v>
      </c>
    </row>
    <row r="1542" spans="1:9">
      <c r="A1542" s="27" t="s">
        <v>25</v>
      </c>
      <c r="B1542" s="27" t="s">
        <v>14</v>
      </c>
      <c r="C1542" s="28">
        <v>39115</v>
      </c>
      <c r="D1542" s="30">
        <v>8.6</v>
      </c>
      <c r="E1542" s="30">
        <v>8.6</v>
      </c>
      <c r="F1542" s="30">
        <v>8.6</v>
      </c>
      <c r="G1542" s="30">
        <v>8.6</v>
      </c>
      <c r="H1542" s="27">
        <v>700</v>
      </c>
      <c r="I1542" s="29" t="str">
        <f t="shared" si="25"/>
        <v>Open</v>
      </c>
    </row>
    <row r="1543" spans="1:9">
      <c r="A1543" s="27" t="s">
        <v>25</v>
      </c>
      <c r="B1543" s="27" t="s">
        <v>14</v>
      </c>
      <c r="C1543" s="28">
        <v>39114</v>
      </c>
      <c r="D1543" s="30">
        <v>8.59</v>
      </c>
      <c r="E1543" s="30">
        <v>8.59</v>
      </c>
      <c r="F1543" s="30">
        <v>8.59</v>
      </c>
      <c r="G1543" s="30">
        <v>8.59</v>
      </c>
      <c r="H1543" s="27">
        <v>600</v>
      </c>
      <c r="I1543" s="29" t="str">
        <f t="shared" si="25"/>
        <v>Open</v>
      </c>
    </row>
    <row r="1544" spans="1:9">
      <c r="A1544" s="27" t="s">
        <v>25</v>
      </c>
      <c r="B1544" s="27" t="s">
        <v>14</v>
      </c>
      <c r="C1544" s="28">
        <v>39113</v>
      </c>
      <c r="D1544" s="30">
        <v>8.81</v>
      </c>
      <c r="E1544" s="30">
        <v>8.81</v>
      </c>
      <c r="F1544" s="30">
        <v>8.6300000000000008</v>
      </c>
      <c r="G1544" s="30">
        <v>8.6300000000000008</v>
      </c>
      <c r="H1544" s="27">
        <v>2100</v>
      </c>
      <c r="I1544" s="29" t="str">
        <f t="shared" si="25"/>
        <v>Closed</v>
      </c>
    </row>
    <row r="1545" spans="1:9">
      <c r="A1545" s="27" t="s">
        <v>25</v>
      </c>
      <c r="B1545" s="27" t="s">
        <v>14</v>
      </c>
      <c r="C1545" s="28">
        <v>39112</v>
      </c>
      <c r="D1545" s="30">
        <v>8.8800000000000008</v>
      </c>
      <c r="E1545" s="30">
        <v>8.9</v>
      </c>
      <c r="F1545" s="30">
        <v>8.8800000000000008</v>
      </c>
      <c r="G1545" s="30">
        <v>8.89</v>
      </c>
      <c r="H1545" s="27">
        <v>800</v>
      </c>
      <c r="I1545" s="29" t="str">
        <f t="shared" si="25"/>
        <v>Open</v>
      </c>
    </row>
    <row r="1546" spans="1:9">
      <c r="A1546" s="27" t="s">
        <v>25</v>
      </c>
      <c r="B1546" s="27" t="s">
        <v>14</v>
      </c>
      <c r="C1546" s="28">
        <v>39111</v>
      </c>
      <c r="D1546" s="30">
        <v>8.9</v>
      </c>
      <c r="E1546" s="30">
        <v>8.9</v>
      </c>
      <c r="F1546" s="30">
        <v>8.7899999999999991</v>
      </c>
      <c r="G1546" s="30">
        <v>8.85</v>
      </c>
      <c r="H1546" s="27">
        <v>1300</v>
      </c>
      <c r="I1546" s="29" t="str">
        <f t="shared" si="25"/>
        <v>Open</v>
      </c>
    </row>
    <row r="1547" spans="1:9">
      <c r="A1547" s="27" t="s">
        <v>25</v>
      </c>
      <c r="B1547" s="27" t="s">
        <v>14</v>
      </c>
      <c r="C1547" s="28">
        <v>39108</v>
      </c>
      <c r="D1547" s="30">
        <v>8.76</v>
      </c>
      <c r="E1547" s="30">
        <v>9.0299999999999994</v>
      </c>
      <c r="F1547" s="30">
        <v>8.61</v>
      </c>
      <c r="G1547" s="30">
        <v>8.82</v>
      </c>
      <c r="H1547" s="27">
        <v>6900</v>
      </c>
      <c r="I1547" s="29" t="str">
        <f t="shared" si="25"/>
        <v>Open</v>
      </c>
    </row>
    <row r="1548" spans="1:9">
      <c r="A1548" s="27" t="s">
        <v>25</v>
      </c>
      <c r="B1548" s="27" t="s">
        <v>14</v>
      </c>
      <c r="C1548" s="28">
        <v>39107</v>
      </c>
      <c r="D1548" s="30">
        <v>8.76</v>
      </c>
      <c r="E1548" s="30">
        <v>8.76</v>
      </c>
      <c r="F1548" s="30">
        <v>8.64</v>
      </c>
      <c r="G1548" s="30">
        <v>8.76</v>
      </c>
      <c r="H1548" s="27">
        <v>2600</v>
      </c>
      <c r="I1548" s="29" t="str">
        <f t="shared" si="25"/>
        <v>Open</v>
      </c>
    </row>
    <row r="1549" spans="1:9">
      <c r="A1549" s="27" t="s">
        <v>25</v>
      </c>
      <c r="B1549" s="27" t="s">
        <v>14</v>
      </c>
      <c r="C1549" s="28">
        <v>39106</v>
      </c>
      <c r="D1549" s="30">
        <v>8.83</v>
      </c>
      <c r="E1549" s="30">
        <v>8.85</v>
      </c>
      <c r="F1549" s="30">
        <v>8.75</v>
      </c>
      <c r="G1549" s="30">
        <v>8.75</v>
      </c>
      <c r="H1549" s="27">
        <v>800</v>
      </c>
      <c r="I1549" s="29" t="str">
        <f t="shared" si="25"/>
        <v>Open</v>
      </c>
    </row>
    <row r="1550" spans="1:9">
      <c r="A1550" s="27" t="s">
        <v>25</v>
      </c>
      <c r="B1550" s="27" t="s">
        <v>14</v>
      </c>
      <c r="C1550" s="28">
        <v>39105</v>
      </c>
      <c r="D1550" s="30">
        <v>8.85</v>
      </c>
      <c r="E1550" s="30">
        <v>8.85</v>
      </c>
      <c r="F1550" s="30">
        <v>8.73</v>
      </c>
      <c r="G1550" s="30">
        <v>8.73</v>
      </c>
      <c r="H1550" s="27">
        <v>1000</v>
      </c>
      <c r="I1550" s="29" t="str">
        <f t="shared" si="25"/>
        <v>Open</v>
      </c>
    </row>
    <row r="1551" spans="1:9">
      <c r="A1551" s="27" t="s">
        <v>25</v>
      </c>
      <c r="B1551" s="27" t="s">
        <v>14</v>
      </c>
      <c r="C1551" s="28">
        <v>39104</v>
      </c>
      <c r="D1551" s="30">
        <v>8.7799999999999994</v>
      </c>
      <c r="E1551" s="30">
        <v>8.7799999999999994</v>
      </c>
      <c r="F1551" s="30">
        <v>8.73</v>
      </c>
      <c r="G1551" s="30">
        <v>8.73</v>
      </c>
      <c r="H1551" s="27">
        <v>1900</v>
      </c>
      <c r="I1551" s="29" t="str">
        <f t="shared" si="25"/>
        <v>Open</v>
      </c>
    </row>
    <row r="1552" spans="1:9">
      <c r="A1552" s="27" t="s">
        <v>25</v>
      </c>
      <c r="B1552" s="27" t="s">
        <v>14</v>
      </c>
      <c r="C1552" s="28">
        <v>39101</v>
      </c>
      <c r="D1552" s="30">
        <v>8.7200000000000006</v>
      </c>
      <c r="E1552" s="30">
        <v>8.85</v>
      </c>
      <c r="F1552" s="30">
        <v>8.5500000000000007</v>
      </c>
      <c r="G1552" s="30">
        <v>8.8000000000000007</v>
      </c>
      <c r="H1552" s="27">
        <v>3800</v>
      </c>
      <c r="I1552" s="29" t="str">
        <f t="shared" si="25"/>
        <v>Closed</v>
      </c>
    </row>
    <row r="1553" spans="1:9">
      <c r="A1553" s="27" t="s">
        <v>25</v>
      </c>
      <c r="B1553" s="27" t="s">
        <v>14</v>
      </c>
      <c r="C1553" s="28">
        <v>39100</v>
      </c>
      <c r="D1553" s="30">
        <v>8.85</v>
      </c>
      <c r="E1553" s="30">
        <v>8.85</v>
      </c>
      <c r="F1553" s="30">
        <v>8.73</v>
      </c>
      <c r="G1553" s="30">
        <v>8.73</v>
      </c>
      <c r="H1553" s="27">
        <v>2000</v>
      </c>
      <c r="I1553" s="29" t="str">
        <f t="shared" si="25"/>
        <v>Open</v>
      </c>
    </row>
    <row r="1554" spans="1:9">
      <c r="A1554" s="27" t="s">
        <v>25</v>
      </c>
      <c r="B1554" s="27" t="s">
        <v>14</v>
      </c>
      <c r="C1554" s="28">
        <v>39099</v>
      </c>
      <c r="D1554" s="30">
        <v>8.9499999999999993</v>
      </c>
      <c r="E1554" s="30">
        <v>9.02</v>
      </c>
      <c r="F1554" s="30">
        <v>8.85</v>
      </c>
      <c r="G1554" s="30">
        <v>8.85</v>
      </c>
      <c r="H1554" s="27">
        <v>2800</v>
      </c>
      <c r="I1554" s="29" t="str">
        <f t="shared" si="25"/>
        <v>Open</v>
      </c>
    </row>
    <row r="1555" spans="1:9">
      <c r="A1555" s="27" t="s">
        <v>25</v>
      </c>
      <c r="B1555" s="27" t="s">
        <v>14</v>
      </c>
      <c r="C1555" s="28">
        <v>39098</v>
      </c>
      <c r="D1555" s="30">
        <v>8.85</v>
      </c>
      <c r="E1555" s="30">
        <v>8.85</v>
      </c>
      <c r="F1555" s="30">
        <v>8.43</v>
      </c>
      <c r="G1555" s="30">
        <v>8.85</v>
      </c>
      <c r="H1555" s="27">
        <v>18100</v>
      </c>
      <c r="I1555" s="29" t="str">
        <f t="shared" si="25"/>
        <v>Closed</v>
      </c>
    </row>
    <row r="1556" spans="1:9">
      <c r="A1556" s="27" t="s">
        <v>25</v>
      </c>
      <c r="B1556" s="27" t="s">
        <v>14</v>
      </c>
      <c r="C1556" s="28">
        <v>39094</v>
      </c>
      <c r="D1556" s="30">
        <v>8.94</v>
      </c>
      <c r="E1556" s="30">
        <v>8.94</v>
      </c>
      <c r="F1556" s="30">
        <v>8.85</v>
      </c>
      <c r="G1556" s="30">
        <v>8.94</v>
      </c>
      <c r="H1556" s="27">
        <v>500</v>
      </c>
      <c r="I1556" s="29" t="str">
        <f t="shared" si="25"/>
        <v>Open</v>
      </c>
    </row>
    <row r="1557" spans="1:9">
      <c r="A1557" s="27" t="s">
        <v>25</v>
      </c>
      <c r="B1557" s="27" t="s">
        <v>14</v>
      </c>
      <c r="C1557" s="28">
        <v>39093</v>
      </c>
      <c r="D1557" s="30">
        <v>8.75</v>
      </c>
      <c r="E1557" s="30">
        <v>8.94</v>
      </c>
      <c r="F1557" s="30">
        <v>8.75</v>
      </c>
      <c r="G1557" s="30">
        <v>8.94</v>
      </c>
      <c r="H1557" s="27">
        <v>2100</v>
      </c>
      <c r="I1557" s="29" t="str">
        <f t="shared" si="25"/>
        <v>Open</v>
      </c>
    </row>
    <row r="1558" spans="1:9">
      <c r="A1558" s="27" t="s">
        <v>25</v>
      </c>
      <c r="B1558" s="27" t="s">
        <v>14</v>
      </c>
      <c r="C1558" s="28">
        <v>39092</v>
      </c>
      <c r="D1558" s="30">
        <v>8.67</v>
      </c>
      <c r="E1558" s="30">
        <v>8.94</v>
      </c>
      <c r="F1558" s="30">
        <v>8.5299999999999994</v>
      </c>
      <c r="G1558" s="30">
        <v>8.84</v>
      </c>
      <c r="H1558" s="27">
        <v>9400</v>
      </c>
      <c r="I1558" s="29" t="str">
        <f t="shared" si="25"/>
        <v>Open</v>
      </c>
    </row>
    <row r="1559" spans="1:9">
      <c r="A1559" s="27" t="s">
        <v>25</v>
      </c>
      <c r="B1559" s="27" t="s">
        <v>14</v>
      </c>
      <c r="C1559" s="28">
        <v>39091</v>
      </c>
      <c r="D1559" s="30">
        <v>8.9499999999999993</v>
      </c>
      <c r="E1559" s="30">
        <v>8.9499999999999993</v>
      </c>
      <c r="F1559" s="30">
        <v>8.68</v>
      </c>
      <c r="G1559" s="30">
        <v>8.68</v>
      </c>
      <c r="H1559" s="27">
        <v>4900</v>
      </c>
      <c r="I1559" s="29" t="str">
        <f t="shared" si="25"/>
        <v>Closed</v>
      </c>
    </row>
    <row r="1560" spans="1:9">
      <c r="A1560" s="27" t="s">
        <v>25</v>
      </c>
      <c r="B1560" s="27" t="s">
        <v>14</v>
      </c>
      <c r="C1560" s="28">
        <v>39090</v>
      </c>
      <c r="D1560" s="30">
        <v>8.76</v>
      </c>
      <c r="E1560" s="30">
        <v>8.94</v>
      </c>
      <c r="F1560" s="30">
        <v>8.76</v>
      </c>
      <c r="G1560" s="30">
        <v>8.85</v>
      </c>
      <c r="H1560" s="27">
        <v>8800</v>
      </c>
      <c r="I1560" s="29" t="str">
        <f t="shared" si="25"/>
        <v>Open</v>
      </c>
    </row>
    <row r="1561" spans="1:9">
      <c r="A1561" s="27" t="s">
        <v>25</v>
      </c>
      <c r="B1561" s="27" t="s">
        <v>14</v>
      </c>
      <c r="C1561" s="28">
        <v>39087</v>
      </c>
      <c r="D1561" s="30">
        <v>8.64</v>
      </c>
      <c r="E1561" s="30">
        <v>8.74</v>
      </c>
      <c r="F1561" s="30">
        <v>8.64</v>
      </c>
      <c r="G1561" s="30">
        <v>8.74</v>
      </c>
      <c r="H1561" s="27">
        <v>600</v>
      </c>
      <c r="I1561" s="29" t="str">
        <f t="shared" si="25"/>
        <v>Open</v>
      </c>
    </row>
    <row r="1562" spans="1:9">
      <c r="A1562" s="27" t="s">
        <v>25</v>
      </c>
      <c r="B1562" s="27" t="s">
        <v>14</v>
      </c>
      <c r="C1562" s="28">
        <v>39086</v>
      </c>
      <c r="D1562" s="30">
        <v>9</v>
      </c>
      <c r="E1562" s="30">
        <v>9.0299999999999994</v>
      </c>
      <c r="F1562" s="30">
        <v>8.73</v>
      </c>
      <c r="G1562" s="30">
        <v>8.73</v>
      </c>
      <c r="H1562" s="27">
        <v>8300</v>
      </c>
      <c r="I1562" s="29" t="str">
        <f t="shared" si="25"/>
        <v>Closed</v>
      </c>
    </row>
    <row r="1563" spans="1:9">
      <c r="A1563" s="27" t="s">
        <v>25</v>
      </c>
      <c r="B1563" s="27" t="s">
        <v>14</v>
      </c>
      <c r="C1563" s="28">
        <v>39085</v>
      </c>
      <c r="D1563" s="30">
        <v>9.0299999999999994</v>
      </c>
      <c r="E1563" s="30">
        <v>9.0299999999999994</v>
      </c>
      <c r="F1563" s="30">
        <v>8.85</v>
      </c>
      <c r="G1563" s="30">
        <v>8.9</v>
      </c>
      <c r="H1563" s="27">
        <v>2400</v>
      </c>
      <c r="I1563" s="29" t="str">
        <f t="shared" si="25"/>
        <v>Closed</v>
      </c>
    </row>
    <row r="1564" spans="1:9">
      <c r="A1564" s="27" t="s">
        <v>25</v>
      </c>
      <c r="B1564" s="27" t="s">
        <v>15</v>
      </c>
      <c r="C1564" s="28">
        <v>40217</v>
      </c>
      <c r="D1564" s="27">
        <v>28.63</v>
      </c>
      <c r="E1564" s="27">
        <v>28.93</v>
      </c>
      <c r="F1564" s="27">
        <v>28.3</v>
      </c>
      <c r="G1564" s="27">
        <v>28.66</v>
      </c>
      <c r="H1564" s="27">
        <v>273900</v>
      </c>
      <c r="I1564" s="29" t="str">
        <f t="shared" si="25"/>
        <v>Closed</v>
      </c>
    </row>
    <row r="1565" spans="1:9">
      <c r="A1565" s="27" t="s">
        <v>25</v>
      </c>
      <c r="B1565" s="27" t="s">
        <v>15</v>
      </c>
      <c r="C1565" s="28">
        <v>40214</v>
      </c>
      <c r="D1565" s="27">
        <v>28.55</v>
      </c>
      <c r="E1565" s="27">
        <v>28.95</v>
      </c>
      <c r="F1565" s="27">
        <v>28.13</v>
      </c>
      <c r="G1565" s="27">
        <v>28.66</v>
      </c>
      <c r="H1565" s="27">
        <v>302200</v>
      </c>
      <c r="I1565" s="29" t="str">
        <f t="shared" si="25"/>
        <v>Closed</v>
      </c>
    </row>
    <row r="1566" spans="1:9">
      <c r="A1566" s="27" t="s">
        <v>25</v>
      </c>
      <c r="B1566" s="27" t="s">
        <v>15</v>
      </c>
      <c r="C1566" s="28">
        <v>40213</v>
      </c>
      <c r="D1566" s="27">
        <v>28</v>
      </c>
      <c r="E1566" s="27">
        <v>29.57</v>
      </c>
      <c r="F1566" s="27">
        <v>28</v>
      </c>
      <c r="G1566" s="27">
        <v>28.75</v>
      </c>
      <c r="H1566" s="27">
        <v>508900</v>
      </c>
      <c r="I1566" s="29" t="str">
        <f t="shared" si="25"/>
        <v>Open</v>
      </c>
    </row>
    <row r="1567" spans="1:9">
      <c r="A1567" s="27" t="s">
        <v>25</v>
      </c>
      <c r="B1567" s="27" t="s">
        <v>15</v>
      </c>
      <c r="C1567" s="28">
        <v>40212</v>
      </c>
      <c r="D1567" s="27">
        <v>27.5</v>
      </c>
      <c r="E1567" s="27">
        <v>30.01</v>
      </c>
      <c r="F1567" s="27">
        <v>27.5</v>
      </c>
      <c r="G1567" s="27">
        <v>29.23</v>
      </c>
      <c r="H1567" s="27">
        <v>577800</v>
      </c>
      <c r="I1567" s="29" t="str">
        <f t="shared" si="25"/>
        <v>Open</v>
      </c>
    </row>
    <row r="1568" spans="1:9">
      <c r="A1568" s="27" t="s">
        <v>25</v>
      </c>
      <c r="B1568" s="27" t="s">
        <v>15</v>
      </c>
      <c r="C1568" s="28">
        <v>40211</v>
      </c>
      <c r="D1568" s="27">
        <v>29</v>
      </c>
      <c r="E1568" s="27">
        <v>29.04</v>
      </c>
      <c r="F1568" s="27">
        <v>27.3</v>
      </c>
      <c r="G1568" s="27">
        <v>27.31</v>
      </c>
      <c r="H1568" s="27">
        <v>516700</v>
      </c>
      <c r="I1568" s="29" t="str">
        <f t="shared" si="25"/>
        <v>Closed</v>
      </c>
    </row>
    <row r="1569" spans="1:9">
      <c r="A1569" s="27" t="s">
        <v>25</v>
      </c>
      <c r="B1569" s="27" t="s">
        <v>15</v>
      </c>
      <c r="C1569" s="28">
        <v>40210</v>
      </c>
      <c r="D1569" s="27">
        <v>30.05</v>
      </c>
      <c r="E1569" s="27">
        <v>30.15</v>
      </c>
      <c r="F1569" s="27">
        <v>28.6</v>
      </c>
      <c r="G1569" s="27">
        <v>28.6</v>
      </c>
      <c r="H1569" s="27">
        <v>299100</v>
      </c>
      <c r="I1569" s="29" t="str">
        <f t="shared" si="25"/>
        <v>Closed</v>
      </c>
    </row>
    <row r="1570" spans="1:9">
      <c r="A1570" s="27" t="s">
        <v>25</v>
      </c>
      <c r="B1570" s="27" t="s">
        <v>15</v>
      </c>
      <c r="C1570" s="28">
        <v>40207</v>
      </c>
      <c r="D1570" s="27">
        <v>30.61</v>
      </c>
      <c r="E1570" s="27">
        <v>31.16</v>
      </c>
      <c r="F1570" s="27">
        <v>29.97</v>
      </c>
      <c r="G1570" s="27">
        <v>29.97</v>
      </c>
      <c r="H1570" s="27">
        <v>207100</v>
      </c>
      <c r="I1570" s="29" t="str">
        <f t="shared" si="25"/>
        <v>Closed</v>
      </c>
    </row>
    <row r="1571" spans="1:9">
      <c r="A1571" s="27" t="s">
        <v>25</v>
      </c>
      <c r="B1571" s="27" t="s">
        <v>15</v>
      </c>
      <c r="C1571" s="28">
        <v>40206</v>
      </c>
      <c r="D1571" s="27">
        <v>31.05</v>
      </c>
      <c r="E1571" s="27">
        <v>31.45</v>
      </c>
      <c r="F1571" s="27">
        <v>30.5</v>
      </c>
      <c r="G1571" s="27">
        <v>30.59</v>
      </c>
      <c r="H1571" s="27">
        <v>345600</v>
      </c>
      <c r="I1571" s="29" t="str">
        <f t="shared" si="25"/>
        <v>Closed</v>
      </c>
    </row>
    <row r="1572" spans="1:9">
      <c r="A1572" s="27" t="s">
        <v>25</v>
      </c>
      <c r="B1572" s="27" t="s">
        <v>15</v>
      </c>
      <c r="C1572" s="28">
        <v>40205</v>
      </c>
      <c r="D1572" s="27">
        <v>31.9</v>
      </c>
      <c r="E1572" s="27">
        <v>32.24</v>
      </c>
      <c r="F1572" s="27">
        <v>31.61</v>
      </c>
      <c r="G1572" s="27">
        <v>31.8</v>
      </c>
      <c r="H1572" s="27">
        <v>155900</v>
      </c>
      <c r="I1572" s="29" t="str">
        <f t="shared" si="25"/>
        <v>Closed</v>
      </c>
    </row>
    <row r="1573" spans="1:9">
      <c r="A1573" s="27" t="s">
        <v>25</v>
      </c>
      <c r="B1573" s="27" t="s">
        <v>15</v>
      </c>
      <c r="C1573" s="28">
        <v>40204</v>
      </c>
      <c r="D1573" s="27">
        <v>31.58</v>
      </c>
      <c r="E1573" s="27">
        <v>31.82</v>
      </c>
      <c r="F1573" s="27">
        <v>31.58</v>
      </c>
      <c r="G1573" s="27">
        <v>31.75</v>
      </c>
      <c r="H1573" s="27">
        <v>67200</v>
      </c>
      <c r="I1573" s="29" t="str">
        <f t="shared" si="25"/>
        <v>Open</v>
      </c>
    </row>
    <row r="1574" spans="1:9">
      <c r="A1574" s="27" t="s">
        <v>25</v>
      </c>
      <c r="B1574" s="27" t="s">
        <v>15</v>
      </c>
      <c r="C1574" s="28">
        <v>40203</v>
      </c>
      <c r="D1574" s="27">
        <v>31.5</v>
      </c>
      <c r="E1574" s="27">
        <v>31.6</v>
      </c>
      <c r="F1574" s="27">
        <v>31.25</v>
      </c>
      <c r="G1574" s="27">
        <v>31.5</v>
      </c>
      <c r="H1574" s="27">
        <v>128300</v>
      </c>
      <c r="I1574" s="29" t="str">
        <f t="shared" si="25"/>
        <v>Closed</v>
      </c>
    </row>
    <row r="1575" spans="1:9">
      <c r="A1575" s="27" t="s">
        <v>25</v>
      </c>
      <c r="B1575" s="27" t="s">
        <v>15</v>
      </c>
      <c r="C1575" s="28">
        <v>40200</v>
      </c>
      <c r="D1575" s="27">
        <v>30.85</v>
      </c>
      <c r="E1575" s="27">
        <v>31.6</v>
      </c>
      <c r="F1575" s="27">
        <v>30.75</v>
      </c>
      <c r="G1575" s="27">
        <v>31.59</v>
      </c>
      <c r="H1575" s="27">
        <v>129300</v>
      </c>
      <c r="I1575" s="29" t="str">
        <f t="shared" si="25"/>
        <v>Open</v>
      </c>
    </row>
    <row r="1576" spans="1:9">
      <c r="A1576" s="27" t="s">
        <v>25</v>
      </c>
      <c r="B1576" s="27" t="s">
        <v>15</v>
      </c>
      <c r="C1576" s="28">
        <v>40199</v>
      </c>
      <c r="D1576" s="27">
        <v>30.81</v>
      </c>
      <c r="E1576" s="27">
        <v>30.87</v>
      </c>
      <c r="F1576" s="27">
        <v>30.26</v>
      </c>
      <c r="G1576" s="27">
        <v>30.73</v>
      </c>
      <c r="H1576" s="27">
        <v>96500</v>
      </c>
      <c r="I1576" s="29" t="str">
        <f t="shared" si="25"/>
        <v>Closed</v>
      </c>
    </row>
    <row r="1577" spans="1:9">
      <c r="A1577" s="27" t="s">
        <v>25</v>
      </c>
      <c r="B1577" s="27" t="s">
        <v>15</v>
      </c>
      <c r="C1577" s="28">
        <v>40198</v>
      </c>
      <c r="D1577" s="27">
        <v>30.9</v>
      </c>
      <c r="E1577" s="27">
        <v>30.9</v>
      </c>
      <c r="F1577" s="27">
        <v>30.56</v>
      </c>
      <c r="G1577" s="27">
        <v>30.56</v>
      </c>
      <c r="H1577" s="27">
        <v>47600</v>
      </c>
      <c r="I1577" s="29" t="str">
        <f t="shared" si="25"/>
        <v>Closed</v>
      </c>
    </row>
    <row r="1578" spans="1:9">
      <c r="A1578" s="27" t="s">
        <v>25</v>
      </c>
      <c r="B1578" s="27" t="s">
        <v>15</v>
      </c>
      <c r="C1578" s="28">
        <v>40197</v>
      </c>
      <c r="D1578" s="27">
        <v>30.65</v>
      </c>
      <c r="E1578" s="27">
        <v>31</v>
      </c>
      <c r="F1578" s="27">
        <v>30.59</v>
      </c>
      <c r="G1578" s="27">
        <v>30.95</v>
      </c>
      <c r="H1578" s="27">
        <v>90000</v>
      </c>
      <c r="I1578" s="29" t="str">
        <f t="shared" si="25"/>
        <v>Open</v>
      </c>
    </row>
    <row r="1579" spans="1:9">
      <c r="A1579" s="27" t="s">
        <v>25</v>
      </c>
      <c r="B1579" s="27" t="s">
        <v>15</v>
      </c>
      <c r="C1579" s="28">
        <v>40193</v>
      </c>
      <c r="D1579" s="27">
        <v>30.42</v>
      </c>
      <c r="E1579" s="27">
        <v>30.92</v>
      </c>
      <c r="F1579" s="27">
        <v>30.06</v>
      </c>
      <c r="G1579" s="27">
        <v>30.92</v>
      </c>
      <c r="H1579" s="27">
        <v>107200</v>
      </c>
      <c r="I1579" s="29" t="str">
        <f t="shared" si="25"/>
        <v>Closed</v>
      </c>
    </row>
    <row r="1580" spans="1:9">
      <c r="A1580" s="27" t="s">
        <v>25</v>
      </c>
      <c r="B1580" s="27" t="s">
        <v>15</v>
      </c>
      <c r="C1580" s="28">
        <v>40192</v>
      </c>
      <c r="D1580" s="27">
        <v>30.1</v>
      </c>
      <c r="E1580" s="27">
        <v>30.61</v>
      </c>
      <c r="F1580" s="27">
        <v>30.07</v>
      </c>
      <c r="G1580" s="27">
        <v>30.3</v>
      </c>
      <c r="H1580" s="27">
        <v>86700</v>
      </c>
      <c r="I1580" s="29" t="str">
        <f t="shared" si="25"/>
        <v>Open</v>
      </c>
    </row>
    <row r="1581" spans="1:9">
      <c r="A1581" s="27" t="s">
        <v>25</v>
      </c>
      <c r="B1581" s="27" t="s">
        <v>15</v>
      </c>
      <c r="C1581" s="28">
        <v>40191</v>
      </c>
      <c r="D1581" s="27">
        <v>30.8</v>
      </c>
      <c r="E1581" s="27">
        <v>30.85</v>
      </c>
      <c r="F1581" s="27">
        <v>30.09</v>
      </c>
      <c r="G1581" s="27">
        <v>30.45</v>
      </c>
      <c r="H1581" s="27">
        <v>147400</v>
      </c>
      <c r="I1581" s="29" t="str">
        <f t="shared" si="25"/>
        <v>Closed</v>
      </c>
    </row>
    <row r="1582" spans="1:9">
      <c r="A1582" s="27" t="s">
        <v>25</v>
      </c>
      <c r="B1582" s="27" t="s">
        <v>15</v>
      </c>
      <c r="C1582" s="28">
        <v>40190</v>
      </c>
      <c r="D1582" s="27">
        <v>30.4</v>
      </c>
      <c r="E1582" s="27">
        <v>30.8</v>
      </c>
      <c r="F1582" s="27">
        <v>30.3</v>
      </c>
      <c r="G1582" s="27">
        <v>30.8</v>
      </c>
      <c r="H1582" s="27">
        <v>164000</v>
      </c>
      <c r="I1582" s="29" t="str">
        <f t="shared" si="25"/>
        <v>Open</v>
      </c>
    </row>
    <row r="1583" spans="1:9">
      <c r="A1583" s="27" t="s">
        <v>25</v>
      </c>
      <c r="B1583" s="27" t="s">
        <v>15</v>
      </c>
      <c r="C1583" s="28">
        <v>40189</v>
      </c>
      <c r="D1583" s="27">
        <v>30</v>
      </c>
      <c r="E1583" s="27">
        <v>30.46</v>
      </c>
      <c r="F1583" s="27">
        <v>29.8</v>
      </c>
      <c r="G1583" s="27">
        <v>30.25</v>
      </c>
      <c r="H1583" s="27">
        <v>531300</v>
      </c>
      <c r="I1583" s="29" t="str">
        <f t="shared" si="25"/>
        <v>Closed</v>
      </c>
    </row>
    <row r="1584" spans="1:9">
      <c r="A1584" s="27" t="s">
        <v>25</v>
      </c>
      <c r="B1584" s="27" t="s">
        <v>15</v>
      </c>
      <c r="C1584" s="28">
        <v>40186</v>
      </c>
      <c r="D1584" s="27">
        <v>30.2</v>
      </c>
      <c r="E1584" s="27">
        <v>30.87</v>
      </c>
      <c r="F1584" s="27">
        <v>30.07</v>
      </c>
      <c r="G1584" s="27">
        <v>30.82</v>
      </c>
      <c r="H1584" s="27">
        <v>182300</v>
      </c>
      <c r="I1584" s="29" t="str">
        <f t="shared" si="25"/>
        <v>Open</v>
      </c>
    </row>
    <row r="1585" spans="1:9">
      <c r="A1585" s="27" t="s">
        <v>25</v>
      </c>
      <c r="B1585" s="27" t="s">
        <v>15</v>
      </c>
      <c r="C1585" s="28">
        <v>40185</v>
      </c>
      <c r="D1585" s="27">
        <v>30.45</v>
      </c>
      <c r="E1585" s="27">
        <v>30.48</v>
      </c>
      <c r="F1585" s="27">
        <v>30.04</v>
      </c>
      <c r="G1585" s="27">
        <v>30.18</v>
      </c>
      <c r="H1585" s="27">
        <v>182700</v>
      </c>
      <c r="I1585" s="29" t="str">
        <f t="shared" si="25"/>
        <v>Closed</v>
      </c>
    </row>
    <row r="1586" spans="1:9">
      <c r="A1586" s="27" t="s">
        <v>25</v>
      </c>
      <c r="B1586" s="27" t="s">
        <v>15</v>
      </c>
      <c r="C1586" s="28">
        <v>40184</v>
      </c>
      <c r="D1586" s="27">
        <v>30.3</v>
      </c>
      <c r="E1586" s="27">
        <v>30.47</v>
      </c>
      <c r="F1586" s="27">
        <v>30.12</v>
      </c>
      <c r="G1586" s="27">
        <v>30.33</v>
      </c>
      <c r="H1586" s="27">
        <v>196500</v>
      </c>
      <c r="I1586" s="29" t="str">
        <f t="shared" si="25"/>
        <v>Closed</v>
      </c>
    </row>
    <row r="1587" spans="1:9">
      <c r="A1587" s="27" t="s">
        <v>25</v>
      </c>
      <c r="B1587" s="27" t="s">
        <v>15</v>
      </c>
      <c r="C1587" s="28">
        <v>40183</v>
      </c>
      <c r="D1587" s="27">
        <v>30.5</v>
      </c>
      <c r="E1587" s="27">
        <v>30.75</v>
      </c>
      <c r="F1587" s="27">
        <v>30.17</v>
      </c>
      <c r="G1587" s="27">
        <v>30.37</v>
      </c>
      <c r="H1587" s="27">
        <v>196800</v>
      </c>
      <c r="I1587" s="29" t="str">
        <f t="shared" si="25"/>
        <v>Closed</v>
      </c>
    </row>
    <row r="1588" spans="1:9">
      <c r="A1588" s="27" t="s">
        <v>25</v>
      </c>
      <c r="B1588" s="27" t="s">
        <v>15</v>
      </c>
      <c r="C1588" s="28">
        <v>40182</v>
      </c>
      <c r="D1588" s="27">
        <v>30.06</v>
      </c>
      <c r="E1588" s="27">
        <v>30.89</v>
      </c>
      <c r="F1588" s="27">
        <v>30</v>
      </c>
      <c r="G1588" s="27">
        <v>30.84</v>
      </c>
      <c r="H1588" s="27">
        <v>297900</v>
      </c>
      <c r="I1588" s="29" t="str">
        <f t="shared" si="25"/>
        <v>Open</v>
      </c>
    </row>
    <row r="1589" spans="1:9">
      <c r="A1589" s="27" t="s">
        <v>25</v>
      </c>
      <c r="B1589" s="27" t="s">
        <v>15</v>
      </c>
      <c r="C1589" s="28">
        <v>40178</v>
      </c>
      <c r="D1589" s="27">
        <v>30.63</v>
      </c>
      <c r="E1589" s="27">
        <v>30.74</v>
      </c>
      <c r="F1589" s="27">
        <v>30.05</v>
      </c>
      <c r="G1589" s="27">
        <v>30.05</v>
      </c>
      <c r="H1589" s="27">
        <v>177800</v>
      </c>
      <c r="I1589" s="29" t="str">
        <f t="shared" si="25"/>
        <v>Closed</v>
      </c>
    </row>
    <row r="1590" spans="1:9">
      <c r="A1590" s="27" t="s">
        <v>25</v>
      </c>
      <c r="B1590" s="27" t="s">
        <v>15</v>
      </c>
      <c r="C1590" s="28">
        <v>40177</v>
      </c>
      <c r="D1590" s="27">
        <v>30.65</v>
      </c>
      <c r="E1590" s="27">
        <v>30.73</v>
      </c>
      <c r="F1590" s="27">
        <v>30.24</v>
      </c>
      <c r="G1590" s="27">
        <v>30.63</v>
      </c>
      <c r="H1590" s="27">
        <v>139600</v>
      </c>
      <c r="I1590" s="29" t="str">
        <f t="shared" si="25"/>
        <v>Closed</v>
      </c>
    </row>
    <row r="1591" spans="1:9">
      <c r="A1591" s="27" t="s">
        <v>25</v>
      </c>
      <c r="B1591" s="27" t="s">
        <v>15</v>
      </c>
      <c r="C1591" s="28">
        <v>40176</v>
      </c>
      <c r="D1591" s="27">
        <v>30.48</v>
      </c>
      <c r="E1591" s="27">
        <v>30.75</v>
      </c>
      <c r="F1591" s="27">
        <v>30.19</v>
      </c>
      <c r="G1591" s="27">
        <v>30.65</v>
      </c>
      <c r="H1591" s="27">
        <v>142800</v>
      </c>
      <c r="I1591" s="29" t="str">
        <f t="shared" si="25"/>
        <v>Closed</v>
      </c>
    </row>
    <row r="1592" spans="1:9">
      <c r="A1592" s="27" t="s">
        <v>25</v>
      </c>
      <c r="B1592" s="27" t="s">
        <v>15</v>
      </c>
      <c r="C1592" s="28">
        <v>40175</v>
      </c>
      <c r="D1592" s="27">
        <v>30.3</v>
      </c>
      <c r="E1592" s="27">
        <v>30.58</v>
      </c>
      <c r="F1592" s="27">
        <v>30.19</v>
      </c>
      <c r="G1592" s="27">
        <v>30.42</v>
      </c>
      <c r="H1592" s="27">
        <v>136800</v>
      </c>
      <c r="I1592" s="29" t="str">
        <f t="shared" si="25"/>
        <v>Open</v>
      </c>
    </row>
    <row r="1593" spans="1:9">
      <c r="A1593" s="27" t="s">
        <v>25</v>
      </c>
      <c r="B1593" s="27" t="s">
        <v>15</v>
      </c>
      <c r="C1593" s="28">
        <v>40171</v>
      </c>
      <c r="D1593" s="27">
        <v>29.45</v>
      </c>
      <c r="E1593" s="27">
        <v>30.57</v>
      </c>
      <c r="F1593" s="27">
        <v>29.45</v>
      </c>
      <c r="G1593" s="27">
        <v>30.4</v>
      </c>
      <c r="H1593" s="27">
        <v>207100</v>
      </c>
      <c r="I1593" s="29" t="str">
        <f t="shared" si="25"/>
        <v>Open</v>
      </c>
    </row>
    <row r="1594" spans="1:9">
      <c r="A1594" s="27" t="s">
        <v>25</v>
      </c>
      <c r="B1594" s="27" t="s">
        <v>15</v>
      </c>
      <c r="C1594" s="28">
        <v>40170</v>
      </c>
      <c r="D1594" s="27">
        <v>29.3</v>
      </c>
      <c r="E1594" s="27">
        <v>29.5</v>
      </c>
      <c r="F1594" s="27">
        <v>29.2</v>
      </c>
      <c r="G1594" s="27">
        <v>29.43</v>
      </c>
      <c r="H1594" s="27">
        <v>148400</v>
      </c>
      <c r="I1594" s="29" t="str">
        <f t="shared" si="25"/>
        <v>Open</v>
      </c>
    </row>
    <row r="1595" spans="1:9">
      <c r="A1595" s="27" t="s">
        <v>25</v>
      </c>
      <c r="B1595" s="27" t="s">
        <v>15</v>
      </c>
      <c r="C1595" s="28">
        <v>40169</v>
      </c>
      <c r="D1595" s="27">
        <v>29.45</v>
      </c>
      <c r="E1595" s="27">
        <v>29.49</v>
      </c>
      <c r="F1595" s="27">
        <v>29.15</v>
      </c>
      <c r="G1595" s="27">
        <v>29.39</v>
      </c>
      <c r="H1595" s="27">
        <v>385100</v>
      </c>
      <c r="I1595" s="29" t="str">
        <f t="shared" si="25"/>
        <v>Closed</v>
      </c>
    </row>
    <row r="1596" spans="1:9">
      <c r="A1596" s="27" t="s">
        <v>25</v>
      </c>
      <c r="B1596" s="27" t="s">
        <v>15</v>
      </c>
      <c r="C1596" s="28">
        <v>40168</v>
      </c>
      <c r="D1596" s="27">
        <v>29.2</v>
      </c>
      <c r="E1596" s="27">
        <v>29.46</v>
      </c>
      <c r="F1596" s="27">
        <v>29.2</v>
      </c>
      <c r="G1596" s="27">
        <v>29.43</v>
      </c>
      <c r="H1596" s="27">
        <v>45200</v>
      </c>
      <c r="I1596" s="29" t="str">
        <f t="shared" si="25"/>
        <v>Open</v>
      </c>
    </row>
    <row r="1597" spans="1:9">
      <c r="A1597" s="27" t="s">
        <v>25</v>
      </c>
      <c r="B1597" s="27" t="s">
        <v>15</v>
      </c>
      <c r="C1597" s="28">
        <v>40165</v>
      </c>
      <c r="D1597" s="27">
        <v>28.9</v>
      </c>
      <c r="E1597" s="27">
        <v>29.43</v>
      </c>
      <c r="F1597" s="27">
        <v>28.9</v>
      </c>
      <c r="G1597" s="27">
        <v>29.33</v>
      </c>
      <c r="H1597" s="27">
        <v>96500</v>
      </c>
      <c r="I1597" s="29" t="str">
        <f t="shared" si="25"/>
        <v>Open</v>
      </c>
    </row>
    <row r="1598" spans="1:9">
      <c r="A1598" s="27" t="s">
        <v>25</v>
      </c>
      <c r="B1598" s="27" t="s">
        <v>15</v>
      </c>
      <c r="C1598" s="28">
        <v>40164</v>
      </c>
      <c r="D1598" s="27">
        <v>29.1</v>
      </c>
      <c r="E1598" s="27">
        <v>29.36</v>
      </c>
      <c r="F1598" s="27">
        <v>28.8</v>
      </c>
      <c r="G1598" s="27">
        <v>29.25</v>
      </c>
      <c r="H1598" s="27">
        <v>331400</v>
      </c>
      <c r="I1598" s="29" t="str">
        <f t="shared" si="25"/>
        <v>Closed</v>
      </c>
    </row>
    <row r="1599" spans="1:9">
      <c r="A1599" s="27" t="s">
        <v>25</v>
      </c>
      <c r="B1599" s="27" t="s">
        <v>15</v>
      </c>
      <c r="C1599" s="28">
        <v>40163</v>
      </c>
      <c r="D1599" s="27">
        <v>29.1</v>
      </c>
      <c r="E1599" s="27">
        <v>29.2</v>
      </c>
      <c r="F1599" s="27">
        <v>28.84</v>
      </c>
      <c r="G1599" s="27">
        <v>29.05</v>
      </c>
      <c r="H1599" s="27">
        <v>200800</v>
      </c>
      <c r="I1599" s="29" t="str">
        <f t="shared" si="25"/>
        <v>Closed</v>
      </c>
    </row>
    <row r="1600" spans="1:9">
      <c r="A1600" s="27" t="s">
        <v>25</v>
      </c>
      <c r="B1600" s="27" t="s">
        <v>15</v>
      </c>
      <c r="C1600" s="28">
        <v>40162</v>
      </c>
      <c r="D1600" s="27">
        <v>29.6</v>
      </c>
      <c r="E1600" s="27">
        <v>29.6</v>
      </c>
      <c r="F1600" s="27">
        <v>28.94</v>
      </c>
      <c r="G1600" s="27">
        <v>28.94</v>
      </c>
      <c r="H1600" s="27">
        <v>515700</v>
      </c>
      <c r="I1600" s="29" t="str">
        <f t="shared" si="25"/>
        <v>Closed</v>
      </c>
    </row>
    <row r="1601" spans="1:9">
      <c r="A1601" s="27" t="s">
        <v>25</v>
      </c>
      <c r="B1601" s="27" t="s">
        <v>15</v>
      </c>
      <c r="C1601" s="28">
        <v>40161</v>
      </c>
      <c r="D1601" s="27">
        <v>30</v>
      </c>
      <c r="E1601" s="27">
        <v>30.15</v>
      </c>
      <c r="F1601" s="27">
        <v>29.4</v>
      </c>
      <c r="G1601" s="27">
        <v>29.6</v>
      </c>
      <c r="H1601" s="27">
        <v>324200</v>
      </c>
      <c r="I1601" s="29" t="str">
        <f t="shared" si="25"/>
        <v>Closed</v>
      </c>
    </row>
    <row r="1602" spans="1:9">
      <c r="A1602" s="27" t="s">
        <v>25</v>
      </c>
      <c r="B1602" s="27" t="s">
        <v>15</v>
      </c>
      <c r="C1602" s="28">
        <v>40158</v>
      </c>
      <c r="D1602" s="27">
        <v>29.7</v>
      </c>
      <c r="E1602" s="27">
        <v>30.34</v>
      </c>
      <c r="F1602" s="27">
        <v>29.61</v>
      </c>
      <c r="G1602" s="27">
        <v>30</v>
      </c>
      <c r="H1602" s="27">
        <v>323600</v>
      </c>
      <c r="I1602" s="29" t="str">
        <f t="shared" si="25"/>
        <v>Open</v>
      </c>
    </row>
    <row r="1603" spans="1:9">
      <c r="A1603" s="27" t="s">
        <v>25</v>
      </c>
      <c r="B1603" s="27" t="s">
        <v>15</v>
      </c>
      <c r="C1603" s="28">
        <v>40157</v>
      </c>
      <c r="D1603" s="27">
        <v>29.25</v>
      </c>
      <c r="E1603" s="27">
        <v>29.8</v>
      </c>
      <c r="F1603" s="27">
        <v>29.25</v>
      </c>
      <c r="G1603" s="27">
        <v>29.69</v>
      </c>
      <c r="H1603" s="27">
        <v>245600</v>
      </c>
      <c r="I1603" s="29" t="str">
        <f t="shared" si="25"/>
        <v>Open</v>
      </c>
    </row>
    <row r="1604" spans="1:9">
      <c r="A1604" s="27" t="s">
        <v>25</v>
      </c>
      <c r="B1604" s="27" t="s">
        <v>15</v>
      </c>
      <c r="C1604" s="28">
        <v>40156</v>
      </c>
      <c r="D1604" s="27">
        <v>29.6</v>
      </c>
      <c r="E1604" s="27">
        <v>29.77</v>
      </c>
      <c r="F1604" s="27">
        <v>29.36</v>
      </c>
      <c r="G1604" s="27">
        <v>29.73</v>
      </c>
      <c r="H1604" s="27">
        <v>81500</v>
      </c>
      <c r="I1604" s="29" t="str">
        <f t="shared" ref="I1604:I1667" si="26">IF(F1604&lt;D1604-0.15,"Closed","Open")</f>
        <v>Closed</v>
      </c>
    </row>
    <row r="1605" spans="1:9">
      <c r="A1605" s="27" t="s">
        <v>25</v>
      </c>
      <c r="B1605" s="27" t="s">
        <v>15</v>
      </c>
      <c r="C1605" s="28">
        <v>40155</v>
      </c>
      <c r="D1605" s="27">
        <v>29.4</v>
      </c>
      <c r="E1605" s="27">
        <v>29.5</v>
      </c>
      <c r="F1605" s="27">
        <v>28.85</v>
      </c>
      <c r="G1605" s="27">
        <v>29.5</v>
      </c>
      <c r="H1605" s="27">
        <v>147900</v>
      </c>
      <c r="I1605" s="29" t="str">
        <f t="shared" si="26"/>
        <v>Closed</v>
      </c>
    </row>
    <row r="1606" spans="1:9">
      <c r="A1606" s="27" t="s">
        <v>25</v>
      </c>
      <c r="B1606" s="27" t="s">
        <v>15</v>
      </c>
      <c r="C1606" s="28">
        <v>40154</v>
      </c>
      <c r="D1606" s="27">
        <v>27.77</v>
      </c>
      <c r="E1606" s="27">
        <v>29.59</v>
      </c>
      <c r="F1606" s="27">
        <v>27.77</v>
      </c>
      <c r="G1606" s="27">
        <v>29.49</v>
      </c>
      <c r="H1606" s="27">
        <v>270300</v>
      </c>
      <c r="I1606" s="29" t="str">
        <f t="shared" si="26"/>
        <v>Open</v>
      </c>
    </row>
    <row r="1607" spans="1:9">
      <c r="A1607" s="27" t="s">
        <v>25</v>
      </c>
      <c r="B1607" s="27" t="s">
        <v>15</v>
      </c>
      <c r="C1607" s="28">
        <v>40151</v>
      </c>
      <c r="D1607" s="27">
        <v>27.8</v>
      </c>
      <c r="E1607" s="27">
        <v>28.22</v>
      </c>
      <c r="F1607" s="27">
        <v>27.67</v>
      </c>
      <c r="G1607" s="27">
        <v>27.77</v>
      </c>
      <c r="H1607" s="27">
        <v>144800</v>
      </c>
      <c r="I1607" s="29" t="str">
        <f t="shared" si="26"/>
        <v>Open</v>
      </c>
    </row>
    <row r="1608" spans="1:9">
      <c r="A1608" s="27" t="s">
        <v>25</v>
      </c>
      <c r="B1608" s="27" t="s">
        <v>15</v>
      </c>
      <c r="C1608" s="28">
        <v>40150</v>
      </c>
      <c r="D1608" s="27">
        <v>27.9</v>
      </c>
      <c r="E1608" s="27">
        <v>28.4</v>
      </c>
      <c r="F1608" s="27">
        <v>27.81</v>
      </c>
      <c r="G1608" s="27">
        <v>27.9</v>
      </c>
      <c r="H1608" s="27">
        <v>94300</v>
      </c>
      <c r="I1608" s="29" t="str">
        <f t="shared" si="26"/>
        <v>Open</v>
      </c>
    </row>
    <row r="1609" spans="1:9">
      <c r="A1609" s="27" t="s">
        <v>25</v>
      </c>
      <c r="B1609" s="27" t="s">
        <v>15</v>
      </c>
      <c r="C1609" s="28">
        <v>40149</v>
      </c>
      <c r="D1609" s="27">
        <v>27.65</v>
      </c>
      <c r="E1609" s="27">
        <v>28.04</v>
      </c>
      <c r="F1609" s="27">
        <v>27.47</v>
      </c>
      <c r="G1609" s="27">
        <v>28.01</v>
      </c>
      <c r="H1609" s="27">
        <v>159900</v>
      </c>
      <c r="I1609" s="29" t="str">
        <f t="shared" si="26"/>
        <v>Closed</v>
      </c>
    </row>
    <row r="1610" spans="1:9">
      <c r="A1610" s="27" t="s">
        <v>25</v>
      </c>
      <c r="B1610" s="27" t="s">
        <v>15</v>
      </c>
      <c r="C1610" s="28">
        <v>40148</v>
      </c>
      <c r="D1610" s="27">
        <v>27.56</v>
      </c>
      <c r="E1610" s="27">
        <v>27.95</v>
      </c>
      <c r="F1610" s="27">
        <v>27.45</v>
      </c>
      <c r="G1610" s="27">
        <v>27.9</v>
      </c>
      <c r="H1610" s="27">
        <v>126100</v>
      </c>
      <c r="I1610" s="29" t="str">
        <f t="shared" si="26"/>
        <v>Open</v>
      </c>
    </row>
    <row r="1611" spans="1:9">
      <c r="A1611" s="27" t="s">
        <v>25</v>
      </c>
      <c r="B1611" s="27" t="s">
        <v>15</v>
      </c>
      <c r="C1611" s="28">
        <v>40147</v>
      </c>
      <c r="D1611" s="27">
        <v>26.5</v>
      </c>
      <c r="E1611" s="27">
        <v>27.51</v>
      </c>
      <c r="F1611" s="27">
        <v>26.22</v>
      </c>
      <c r="G1611" s="27">
        <v>27.31</v>
      </c>
      <c r="H1611" s="27">
        <v>175700</v>
      </c>
      <c r="I1611" s="29" t="str">
        <f t="shared" si="26"/>
        <v>Closed</v>
      </c>
    </row>
    <row r="1612" spans="1:9">
      <c r="A1612" s="27" t="s">
        <v>25</v>
      </c>
      <c r="B1612" s="27" t="s">
        <v>15</v>
      </c>
      <c r="C1612" s="28">
        <v>40144</v>
      </c>
      <c r="D1612" s="27">
        <v>26.71</v>
      </c>
      <c r="E1612" s="27">
        <v>27.23</v>
      </c>
      <c r="F1612" s="27">
        <v>26.54</v>
      </c>
      <c r="G1612" s="27">
        <v>27.17</v>
      </c>
      <c r="H1612" s="27">
        <v>105000</v>
      </c>
      <c r="I1612" s="29" t="str">
        <f t="shared" si="26"/>
        <v>Closed</v>
      </c>
    </row>
    <row r="1613" spans="1:9">
      <c r="A1613" s="27" t="s">
        <v>25</v>
      </c>
      <c r="B1613" s="27" t="s">
        <v>15</v>
      </c>
      <c r="C1613" s="28">
        <v>40142</v>
      </c>
      <c r="D1613" s="27">
        <v>26.9</v>
      </c>
      <c r="E1613" s="27">
        <v>27.1</v>
      </c>
      <c r="F1613" s="27">
        <v>26.41</v>
      </c>
      <c r="G1613" s="27">
        <v>26.71</v>
      </c>
      <c r="H1613" s="27">
        <v>151200</v>
      </c>
      <c r="I1613" s="29" t="str">
        <f t="shared" si="26"/>
        <v>Closed</v>
      </c>
    </row>
    <row r="1614" spans="1:9">
      <c r="A1614" s="27" t="s">
        <v>25</v>
      </c>
      <c r="B1614" s="27" t="s">
        <v>15</v>
      </c>
      <c r="C1614" s="28">
        <v>40141</v>
      </c>
      <c r="D1614" s="27">
        <v>26.7</v>
      </c>
      <c r="E1614" s="27">
        <v>26.9</v>
      </c>
      <c r="F1614" s="27">
        <v>26.2</v>
      </c>
      <c r="G1614" s="27">
        <v>26.9</v>
      </c>
      <c r="H1614" s="27">
        <v>158200</v>
      </c>
      <c r="I1614" s="29" t="str">
        <f t="shared" si="26"/>
        <v>Closed</v>
      </c>
    </row>
    <row r="1615" spans="1:9">
      <c r="A1615" s="27" t="s">
        <v>25</v>
      </c>
      <c r="B1615" s="27" t="s">
        <v>15</v>
      </c>
      <c r="C1615" s="28">
        <v>40140</v>
      </c>
      <c r="D1615" s="27">
        <v>26.55</v>
      </c>
      <c r="E1615" s="27">
        <v>26.95</v>
      </c>
      <c r="F1615" s="27">
        <v>26.24</v>
      </c>
      <c r="G1615" s="27">
        <v>26.53</v>
      </c>
      <c r="H1615" s="27">
        <v>332700</v>
      </c>
      <c r="I1615" s="29" t="str">
        <f t="shared" si="26"/>
        <v>Closed</v>
      </c>
    </row>
    <row r="1616" spans="1:9">
      <c r="A1616" s="27" t="s">
        <v>25</v>
      </c>
      <c r="B1616" s="27" t="s">
        <v>15</v>
      </c>
      <c r="C1616" s="28">
        <v>40137</v>
      </c>
      <c r="D1616" s="27">
        <v>26.5</v>
      </c>
      <c r="E1616" s="27">
        <v>26.66</v>
      </c>
      <c r="F1616" s="27">
        <v>26</v>
      </c>
      <c r="G1616" s="27">
        <v>26.55</v>
      </c>
      <c r="H1616" s="27">
        <v>196200</v>
      </c>
      <c r="I1616" s="29" t="str">
        <f t="shared" si="26"/>
        <v>Closed</v>
      </c>
    </row>
    <row r="1617" spans="1:9">
      <c r="A1617" s="27" t="s">
        <v>25</v>
      </c>
      <c r="B1617" s="27" t="s">
        <v>15</v>
      </c>
      <c r="C1617" s="28">
        <v>40136</v>
      </c>
      <c r="D1617" s="27">
        <v>25.7</v>
      </c>
      <c r="E1617" s="27">
        <v>26.73</v>
      </c>
      <c r="F1617" s="27">
        <v>25.55</v>
      </c>
      <c r="G1617" s="27">
        <v>26.72</v>
      </c>
      <c r="H1617" s="27">
        <v>186700</v>
      </c>
      <c r="I1617" s="29" t="str">
        <f t="shared" si="26"/>
        <v>Open</v>
      </c>
    </row>
    <row r="1618" spans="1:9">
      <c r="A1618" s="27" t="s">
        <v>25</v>
      </c>
      <c r="B1618" s="27" t="s">
        <v>15</v>
      </c>
      <c r="C1618" s="28">
        <v>40135</v>
      </c>
      <c r="D1618" s="27">
        <v>25.95</v>
      </c>
      <c r="E1618" s="27">
        <v>25.95</v>
      </c>
      <c r="F1618" s="27">
        <v>25.15</v>
      </c>
      <c r="G1618" s="27">
        <v>25.85</v>
      </c>
      <c r="H1618" s="27">
        <v>153200</v>
      </c>
      <c r="I1618" s="29" t="str">
        <f t="shared" si="26"/>
        <v>Closed</v>
      </c>
    </row>
    <row r="1619" spans="1:9">
      <c r="A1619" s="27" t="s">
        <v>25</v>
      </c>
      <c r="B1619" s="27" t="s">
        <v>15</v>
      </c>
      <c r="C1619" s="28">
        <v>40134</v>
      </c>
      <c r="D1619" s="27">
        <v>25.5</v>
      </c>
      <c r="E1619" s="27">
        <v>25.98</v>
      </c>
      <c r="F1619" s="27">
        <v>25.15</v>
      </c>
      <c r="G1619" s="27">
        <v>25.88</v>
      </c>
      <c r="H1619" s="27">
        <v>158500</v>
      </c>
      <c r="I1619" s="29" t="str">
        <f t="shared" si="26"/>
        <v>Closed</v>
      </c>
    </row>
    <row r="1620" spans="1:9">
      <c r="A1620" s="27" t="s">
        <v>25</v>
      </c>
      <c r="B1620" s="27" t="s">
        <v>15</v>
      </c>
      <c r="C1620" s="28">
        <v>40133</v>
      </c>
      <c r="D1620" s="27">
        <v>26.1</v>
      </c>
      <c r="E1620" s="27">
        <v>26.15</v>
      </c>
      <c r="F1620" s="27">
        <v>25.44</v>
      </c>
      <c r="G1620" s="27">
        <v>25.52</v>
      </c>
      <c r="H1620" s="27">
        <v>208100</v>
      </c>
      <c r="I1620" s="29" t="str">
        <f t="shared" si="26"/>
        <v>Closed</v>
      </c>
    </row>
    <row r="1621" spans="1:9">
      <c r="A1621" s="27" t="s">
        <v>25</v>
      </c>
      <c r="B1621" s="27" t="s">
        <v>15</v>
      </c>
      <c r="C1621" s="28">
        <v>40130</v>
      </c>
      <c r="D1621" s="27">
        <v>25.6</v>
      </c>
      <c r="E1621" s="27">
        <v>26.5</v>
      </c>
      <c r="F1621" s="27">
        <v>25.35</v>
      </c>
      <c r="G1621" s="27">
        <v>26.43</v>
      </c>
      <c r="H1621" s="27">
        <v>197300</v>
      </c>
      <c r="I1621" s="29" t="str">
        <f t="shared" si="26"/>
        <v>Closed</v>
      </c>
    </row>
    <row r="1622" spans="1:9">
      <c r="A1622" s="27" t="s">
        <v>25</v>
      </c>
      <c r="B1622" s="27" t="s">
        <v>15</v>
      </c>
      <c r="C1622" s="28">
        <v>40129</v>
      </c>
      <c r="D1622" s="27">
        <v>25.57</v>
      </c>
      <c r="E1622" s="27">
        <v>25.8</v>
      </c>
      <c r="F1622" s="27">
        <v>25.22</v>
      </c>
      <c r="G1622" s="27">
        <v>25.66</v>
      </c>
      <c r="H1622" s="27">
        <v>155200</v>
      </c>
      <c r="I1622" s="29" t="str">
        <f t="shared" si="26"/>
        <v>Closed</v>
      </c>
    </row>
    <row r="1623" spans="1:9">
      <c r="A1623" s="27" t="s">
        <v>25</v>
      </c>
      <c r="B1623" s="27" t="s">
        <v>15</v>
      </c>
      <c r="C1623" s="28">
        <v>40128</v>
      </c>
      <c r="D1623" s="27">
        <v>25.4</v>
      </c>
      <c r="E1623" s="27">
        <v>26.05</v>
      </c>
      <c r="F1623" s="27">
        <v>25.4</v>
      </c>
      <c r="G1623" s="27">
        <v>25.57</v>
      </c>
      <c r="H1623" s="27">
        <v>68100</v>
      </c>
      <c r="I1623" s="29" t="str">
        <f t="shared" si="26"/>
        <v>Open</v>
      </c>
    </row>
    <row r="1624" spans="1:9">
      <c r="A1624" s="27" t="s">
        <v>25</v>
      </c>
      <c r="B1624" s="27" t="s">
        <v>15</v>
      </c>
      <c r="C1624" s="28">
        <v>40127</v>
      </c>
      <c r="D1624" s="27">
        <v>25.3</v>
      </c>
      <c r="E1624" s="27">
        <v>25.72</v>
      </c>
      <c r="F1624" s="27">
        <v>25.1</v>
      </c>
      <c r="G1624" s="27">
        <v>25.29</v>
      </c>
      <c r="H1624" s="27">
        <v>72400</v>
      </c>
      <c r="I1624" s="29" t="str">
        <f t="shared" si="26"/>
        <v>Closed</v>
      </c>
    </row>
    <row r="1625" spans="1:9">
      <c r="A1625" s="27" t="s">
        <v>25</v>
      </c>
      <c r="B1625" s="27" t="s">
        <v>15</v>
      </c>
      <c r="C1625" s="28">
        <v>40126</v>
      </c>
      <c r="D1625" s="27">
        <v>25.25</v>
      </c>
      <c r="E1625" s="27">
        <v>25.66</v>
      </c>
      <c r="F1625" s="27">
        <v>24.9</v>
      </c>
      <c r="G1625" s="27">
        <v>25.43</v>
      </c>
      <c r="H1625" s="27">
        <v>139900</v>
      </c>
      <c r="I1625" s="29" t="str">
        <f t="shared" si="26"/>
        <v>Closed</v>
      </c>
    </row>
    <row r="1626" spans="1:9">
      <c r="A1626" s="27" t="s">
        <v>25</v>
      </c>
      <c r="B1626" s="27" t="s">
        <v>15</v>
      </c>
      <c r="C1626" s="28">
        <v>40123</v>
      </c>
      <c r="D1626" s="27">
        <v>24.95</v>
      </c>
      <c r="E1626" s="27">
        <v>25.45</v>
      </c>
      <c r="F1626" s="27">
        <v>24.67</v>
      </c>
      <c r="G1626" s="27">
        <v>25.28</v>
      </c>
      <c r="H1626" s="27">
        <v>164400</v>
      </c>
      <c r="I1626" s="29" t="str">
        <f t="shared" si="26"/>
        <v>Closed</v>
      </c>
    </row>
    <row r="1627" spans="1:9">
      <c r="A1627" s="27" t="s">
        <v>25</v>
      </c>
      <c r="B1627" s="27" t="s">
        <v>15</v>
      </c>
      <c r="C1627" s="28">
        <v>40122</v>
      </c>
      <c r="D1627" s="27">
        <v>25.25</v>
      </c>
      <c r="E1627" s="27">
        <v>25.73</v>
      </c>
      <c r="F1627" s="27">
        <v>25.02</v>
      </c>
      <c r="G1627" s="27">
        <v>25.15</v>
      </c>
      <c r="H1627" s="27">
        <v>187600</v>
      </c>
      <c r="I1627" s="29" t="str">
        <f t="shared" si="26"/>
        <v>Closed</v>
      </c>
    </row>
    <row r="1628" spans="1:9">
      <c r="A1628" s="27" t="s">
        <v>25</v>
      </c>
      <c r="B1628" s="27" t="s">
        <v>15</v>
      </c>
      <c r="C1628" s="28">
        <v>40121</v>
      </c>
      <c r="D1628" s="27">
        <v>25.53</v>
      </c>
      <c r="E1628" s="27">
        <v>25.75</v>
      </c>
      <c r="F1628" s="27">
        <v>24.95</v>
      </c>
      <c r="G1628" s="27">
        <v>25.52</v>
      </c>
      <c r="H1628" s="27">
        <v>119100</v>
      </c>
      <c r="I1628" s="29" t="str">
        <f t="shared" si="26"/>
        <v>Closed</v>
      </c>
    </row>
    <row r="1629" spans="1:9">
      <c r="A1629" s="27" t="s">
        <v>25</v>
      </c>
      <c r="B1629" s="27" t="s">
        <v>15</v>
      </c>
      <c r="C1629" s="28">
        <v>40120</v>
      </c>
      <c r="D1629" s="27">
        <v>25.55</v>
      </c>
      <c r="E1629" s="27">
        <v>25.9</v>
      </c>
      <c r="F1629" s="27">
        <v>25.4</v>
      </c>
      <c r="G1629" s="27">
        <v>25.75</v>
      </c>
      <c r="H1629" s="27">
        <v>65500</v>
      </c>
      <c r="I1629" s="29" t="str">
        <f t="shared" si="26"/>
        <v>Open</v>
      </c>
    </row>
    <row r="1630" spans="1:9">
      <c r="A1630" s="27" t="s">
        <v>25</v>
      </c>
      <c r="B1630" s="27" t="s">
        <v>15</v>
      </c>
      <c r="C1630" s="28">
        <v>40119</v>
      </c>
      <c r="D1630" s="27">
        <v>25.75</v>
      </c>
      <c r="E1630" s="27">
        <v>26.16</v>
      </c>
      <c r="F1630" s="27">
        <v>25.35</v>
      </c>
      <c r="G1630" s="27">
        <v>25.42</v>
      </c>
      <c r="H1630" s="27">
        <v>136600</v>
      </c>
      <c r="I1630" s="29" t="str">
        <f t="shared" si="26"/>
        <v>Closed</v>
      </c>
    </row>
    <row r="1631" spans="1:9">
      <c r="A1631" s="27" t="s">
        <v>25</v>
      </c>
      <c r="B1631" s="27" t="s">
        <v>15</v>
      </c>
      <c r="C1631" s="28">
        <v>40116</v>
      </c>
      <c r="D1631" s="27">
        <v>26</v>
      </c>
      <c r="E1631" s="27">
        <v>26.32</v>
      </c>
      <c r="F1631" s="27">
        <v>25.75</v>
      </c>
      <c r="G1631" s="27">
        <v>26</v>
      </c>
      <c r="H1631" s="27">
        <v>328100</v>
      </c>
      <c r="I1631" s="29" t="str">
        <f t="shared" si="26"/>
        <v>Closed</v>
      </c>
    </row>
    <row r="1632" spans="1:9">
      <c r="A1632" s="27" t="s">
        <v>25</v>
      </c>
      <c r="B1632" s="27" t="s">
        <v>15</v>
      </c>
      <c r="C1632" s="28">
        <v>40115</v>
      </c>
      <c r="D1632" s="27">
        <v>26.05</v>
      </c>
      <c r="E1632" s="27">
        <v>26.86</v>
      </c>
      <c r="F1632" s="27">
        <v>25.9</v>
      </c>
      <c r="G1632" s="27">
        <v>26.85</v>
      </c>
      <c r="H1632" s="27">
        <v>253300</v>
      </c>
      <c r="I1632" s="29" t="str">
        <f t="shared" si="26"/>
        <v>Open</v>
      </c>
    </row>
    <row r="1633" spans="1:9">
      <c r="A1633" s="27" t="s">
        <v>25</v>
      </c>
      <c r="B1633" s="27" t="s">
        <v>15</v>
      </c>
      <c r="C1633" s="28">
        <v>40114</v>
      </c>
      <c r="D1633" s="27">
        <v>25.9</v>
      </c>
      <c r="E1633" s="27">
        <v>26.7</v>
      </c>
      <c r="F1633" s="27">
        <v>25.08</v>
      </c>
      <c r="G1633" s="27">
        <v>26.3</v>
      </c>
      <c r="H1633" s="27">
        <v>306500</v>
      </c>
      <c r="I1633" s="29" t="str">
        <f t="shared" si="26"/>
        <v>Closed</v>
      </c>
    </row>
    <row r="1634" spans="1:9">
      <c r="A1634" s="27" t="s">
        <v>25</v>
      </c>
      <c r="B1634" s="27" t="s">
        <v>15</v>
      </c>
      <c r="C1634" s="28">
        <v>40113</v>
      </c>
      <c r="D1634" s="27">
        <v>25.33</v>
      </c>
      <c r="E1634" s="27">
        <v>25.75</v>
      </c>
      <c r="F1634" s="27">
        <v>25.11</v>
      </c>
      <c r="G1634" s="27">
        <v>25.29</v>
      </c>
      <c r="H1634" s="27">
        <v>149500</v>
      </c>
      <c r="I1634" s="29" t="str">
        <f t="shared" si="26"/>
        <v>Closed</v>
      </c>
    </row>
    <row r="1635" spans="1:9">
      <c r="A1635" s="27" t="s">
        <v>25</v>
      </c>
      <c r="B1635" s="27" t="s">
        <v>15</v>
      </c>
      <c r="C1635" s="28">
        <v>40112</v>
      </c>
      <c r="D1635" s="27">
        <v>23.75</v>
      </c>
      <c r="E1635" s="27">
        <v>25.16</v>
      </c>
      <c r="F1635" s="27">
        <v>23.75</v>
      </c>
      <c r="G1635" s="27">
        <v>25.08</v>
      </c>
      <c r="H1635" s="27">
        <v>185600</v>
      </c>
      <c r="I1635" s="29" t="str">
        <f t="shared" si="26"/>
        <v>Open</v>
      </c>
    </row>
    <row r="1636" spans="1:9">
      <c r="A1636" s="27" t="s">
        <v>25</v>
      </c>
      <c r="B1636" s="27" t="s">
        <v>15</v>
      </c>
      <c r="C1636" s="28">
        <v>40109</v>
      </c>
      <c r="D1636" s="27">
        <v>23.95</v>
      </c>
      <c r="E1636" s="27">
        <v>24.22</v>
      </c>
      <c r="F1636" s="27">
        <v>23.55</v>
      </c>
      <c r="G1636" s="27">
        <v>23.77</v>
      </c>
      <c r="H1636" s="27">
        <v>129900</v>
      </c>
      <c r="I1636" s="29" t="str">
        <f t="shared" si="26"/>
        <v>Closed</v>
      </c>
    </row>
    <row r="1637" spans="1:9">
      <c r="A1637" s="27" t="s">
        <v>25</v>
      </c>
      <c r="B1637" s="27" t="s">
        <v>15</v>
      </c>
      <c r="C1637" s="28">
        <v>40108</v>
      </c>
      <c r="D1637" s="27">
        <v>23.2</v>
      </c>
      <c r="E1637" s="27">
        <v>23.94</v>
      </c>
      <c r="F1637" s="27">
        <v>23.12</v>
      </c>
      <c r="G1637" s="27">
        <v>23.94</v>
      </c>
      <c r="H1637" s="27">
        <v>138900</v>
      </c>
      <c r="I1637" s="29" t="str">
        <f t="shared" si="26"/>
        <v>Open</v>
      </c>
    </row>
    <row r="1638" spans="1:9">
      <c r="A1638" s="27" t="s">
        <v>25</v>
      </c>
      <c r="B1638" s="27" t="s">
        <v>15</v>
      </c>
      <c r="C1638" s="28">
        <v>40107</v>
      </c>
      <c r="D1638" s="27">
        <v>23</v>
      </c>
      <c r="E1638" s="27">
        <v>23.47</v>
      </c>
      <c r="F1638" s="27">
        <v>22.8</v>
      </c>
      <c r="G1638" s="27">
        <v>23.35</v>
      </c>
      <c r="H1638" s="27">
        <v>93000</v>
      </c>
      <c r="I1638" s="29" t="str">
        <f t="shared" si="26"/>
        <v>Closed</v>
      </c>
    </row>
    <row r="1639" spans="1:9">
      <c r="A1639" s="27" t="s">
        <v>25</v>
      </c>
      <c r="B1639" s="27" t="s">
        <v>15</v>
      </c>
      <c r="C1639" s="28">
        <v>40106</v>
      </c>
      <c r="D1639" s="27">
        <v>23.15</v>
      </c>
      <c r="E1639" s="27">
        <v>23.31</v>
      </c>
      <c r="F1639" s="27">
        <v>22.85</v>
      </c>
      <c r="G1639" s="27">
        <v>23.15</v>
      </c>
      <c r="H1639" s="27">
        <v>214300</v>
      </c>
      <c r="I1639" s="29" t="str">
        <f t="shared" si="26"/>
        <v>Closed</v>
      </c>
    </row>
    <row r="1640" spans="1:9">
      <c r="A1640" s="27" t="s">
        <v>25</v>
      </c>
      <c r="B1640" s="27" t="s">
        <v>15</v>
      </c>
      <c r="C1640" s="28">
        <v>40105</v>
      </c>
      <c r="D1640" s="27">
        <v>23.58</v>
      </c>
      <c r="E1640" s="27">
        <v>23.59</v>
      </c>
      <c r="F1640" s="27">
        <v>23.17</v>
      </c>
      <c r="G1640" s="27">
        <v>23.4</v>
      </c>
      <c r="H1640" s="27">
        <v>139000</v>
      </c>
      <c r="I1640" s="29" t="str">
        <f t="shared" si="26"/>
        <v>Closed</v>
      </c>
    </row>
    <row r="1641" spans="1:9">
      <c r="A1641" s="27" t="s">
        <v>25</v>
      </c>
      <c r="B1641" s="27" t="s">
        <v>15</v>
      </c>
      <c r="C1641" s="28">
        <v>40102</v>
      </c>
      <c r="D1641" s="27">
        <v>23.25</v>
      </c>
      <c r="E1641" s="27">
        <v>23.49</v>
      </c>
      <c r="F1641" s="27">
        <v>22.97</v>
      </c>
      <c r="G1641" s="27">
        <v>23.38</v>
      </c>
      <c r="H1641" s="27">
        <v>129600</v>
      </c>
      <c r="I1641" s="29" t="str">
        <f t="shared" si="26"/>
        <v>Closed</v>
      </c>
    </row>
    <row r="1642" spans="1:9">
      <c r="A1642" s="27" t="s">
        <v>25</v>
      </c>
      <c r="B1642" s="27" t="s">
        <v>15</v>
      </c>
      <c r="C1642" s="28">
        <v>40101</v>
      </c>
      <c r="D1642" s="27">
        <v>23.69</v>
      </c>
      <c r="E1642" s="27">
        <v>23.69</v>
      </c>
      <c r="F1642" s="27">
        <v>23.02</v>
      </c>
      <c r="G1642" s="27">
        <v>23.02</v>
      </c>
      <c r="H1642" s="27">
        <v>108600</v>
      </c>
      <c r="I1642" s="29" t="str">
        <f t="shared" si="26"/>
        <v>Closed</v>
      </c>
    </row>
    <row r="1643" spans="1:9">
      <c r="A1643" s="27" t="s">
        <v>25</v>
      </c>
      <c r="B1643" s="27" t="s">
        <v>15</v>
      </c>
      <c r="C1643" s="28">
        <v>40100</v>
      </c>
      <c r="D1643" s="27">
        <v>23.51</v>
      </c>
      <c r="E1643" s="27">
        <v>23.95</v>
      </c>
      <c r="F1643" s="27">
        <v>23.3</v>
      </c>
      <c r="G1643" s="27">
        <v>23.89</v>
      </c>
      <c r="H1643" s="27">
        <v>114000</v>
      </c>
      <c r="I1643" s="29" t="str">
        <f t="shared" si="26"/>
        <v>Closed</v>
      </c>
    </row>
    <row r="1644" spans="1:9">
      <c r="A1644" s="27" t="s">
        <v>25</v>
      </c>
      <c r="B1644" s="27" t="s">
        <v>15</v>
      </c>
      <c r="C1644" s="28">
        <v>40099</v>
      </c>
      <c r="D1644" s="27">
        <v>23.55</v>
      </c>
      <c r="E1644" s="27">
        <v>23.83</v>
      </c>
      <c r="F1644" s="27">
        <v>23.33</v>
      </c>
      <c r="G1644" s="27">
        <v>23.38</v>
      </c>
      <c r="H1644" s="27">
        <v>78000</v>
      </c>
      <c r="I1644" s="29" t="str">
        <f t="shared" si="26"/>
        <v>Closed</v>
      </c>
    </row>
    <row r="1645" spans="1:9">
      <c r="A1645" s="27" t="s">
        <v>25</v>
      </c>
      <c r="B1645" s="27" t="s">
        <v>15</v>
      </c>
      <c r="C1645" s="28">
        <v>40098</v>
      </c>
      <c r="D1645" s="27">
        <v>23.71</v>
      </c>
      <c r="E1645" s="27">
        <v>23.79</v>
      </c>
      <c r="F1645" s="27">
        <v>23.21</v>
      </c>
      <c r="G1645" s="27">
        <v>23.7</v>
      </c>
      <c r="H1645" s="27">
        <v>136500</v>
      </c>
      <c r="I1645" s="29" t="str">
        <f t="shared" si="26"/>
        <v>Closed</v>
      </c>
    </row>
    <row r="1646" spans="1:9">
      <c r="A1646" s="27" t="s">
        <v>25</v>
      </c>
      <c r="B1646" s="27" t="s">
        <v>15</v>
      </c>
      <c r="C1646" s="28">
        <v>40095</v>
      </c>
      <c r="D1646" s="27">
        <v>23.27</v>
      </c>
      <c r="E1646" s="27">
        <v>23.65</v>
      </c>
      <c r="F1646" s="27">
        <v>23.27</v>
      </c>
      <c r="G1646" s="27">
        <v>23.65</v>
      </c>
      <c r="H1646" s="27">
        <v>47100</v>
      </c>
      <c r="I1646" s="29" t="str">
        <f t="shared" si="26"/>
        <v>Open</v>
      </c>
    </row>
    <row r="1647" spans="1:9">
      <c r="A1647" s="27" t="s">
        <v>25</v>
      </c>
      <c r="B1647" s="27" t="s">
        <v>15</v>
      </c>
      <c r="C1647" s="28">
        <v>40094</v>
      </c>
      <c r="D1647" s="27">
        <v>23.3</v>
      </c>
      <c r="E1647" s="27">
        <v>23.45</v>
      </c>
      <c r="F1647" s="27">
        <v>23.1</v>
      </c>
      <c r="G1647" s="27">
        <v>23.25</v>
      </c>
      <c r="H1647" s="27">
        <v>45300</v>
      </c>
      <c r="I1647" s="29" t="str">
        <f t="shared" si="26"/>
        <v>Closed</v>
      </c>
    </row>
    <row r="1648" spans="1:9">
      <c r="A1648" s="27" t="s">
        <v>25</v>
      </c>
      <c r="B1648" s="27" t="s">
        <v>15</v>
      </c>
      <c r="C1648" s="28">
        <v>40093</v>
      </c>
      <c r="D1648" s="27">
        <v>23.59</v>
      </c>
      <c r="E1648" s="27">
        <v>23.75</v>
      </c>
      <c r="F1648" s="27">
        <v>23.25</v>
      </c>
      <c r="G1648" s="27">
        <v>23.65</v>
      </c>
      <c r="H1648" s="27">
        <v>85400</v>
      </c>
      <c r="I1648" s="29" t="str">
        <f t="shared" si="26"/>
        <v>Closed</v>
      </c>
    </row>
    <row r="1649" spans="1:9">
      <c r="A1649" s="27" t="s">
        <v>25</v>
      </c>
      <c r="B1649" s="27" t="s">
        <v>15</v>
      </c>
      <c r="C1649" s="28">
        <v>40092</v>
      </c>
      <c r="D1649" s="27">
        <v>23.31</v>
      </c>
      <c r="E1649" s="27">
        <v>23.84</v>
      </c>
      <c r="F1649" s="27">
        <v>23.3</v>
      </c>
      <c r="G1649" s="27">
        <v>23.84</v>
      </c>
      <c r="H1649" s="27">
        <v>147100</v>
      </c>
      <c r="I1649" s="29" t="str">
        <f t="shared" si="26"/>
        <v>Open</v>
      </c>
    </row>
    <row r="1650" spans="1:9">
      <c r="A1650" s="27" t="s">
        <v>25</v>
      </c>
      <c r="B1650" s="27" t="s">
        <v>15</v>
      </c>
      <c r="C1650" s="28">
        <v>40091</v>
      </c>
      <c r="D1650" s="27">
        <v>23.05</v>
      </c>
      <c r="E1650" s="27">
        <v>23.53</v>
      </c>
      <c r="F1650" s="27">
        <v>22.75</v>
      </c>
      <c r="G1650" s="27">
        <v>23.31</v>
      </c>
      <c r="H1650" s="27">
        <v>104500</v>
      </c>
      <c r="I1650" s="29" t="str">
        <f t="shared" si="26"/>
        <v>Closed</v>
      </c>
    </row>
    <row r="1651" spans="1:9">
      <c r="A1651" s="27" t="s">
        <v>25</v>
      </c>
      <c r="B1651" s="27" t="s">
        <v>15</v>
      </c>
      <c r="C1651" s="28">
        <v>40088</v>
      </c>
      <c r="D1651" s="27">
        <v>22.95</v>
      </c>
      <c r="E1651" s="27">
        <v>23.41</v>
      </c>
      <c r="F1651" s="27">
        <v>22.95</v>
      </c>
      <c r="G1651" s="27">
        <v>22.99</v>
      </c>
      <c r="H1651" s="27">
        <v>156800</v>
      </c>
      <c r="I1651" s="29" t="str">
        <f t="shared" si="26"/>
        <v>Open</v>
      </c>
    </row>
    <row r="1652" spans="1:9">
      <c r="A1652" s="27" t="s">
        <v>25</v>
      </c>
      <c r="B1652" s="27" t="s">
        <v>15</v>
      </c>
      <c r="C1652" s="28">
        <v>40087</v>
      </c>
      <c r="D1652" s="27">
        <v>23.85</v>
      </c>
      <c r="E1652" s="27">
        <v>24.1</v>
      </c>
      <c r="F1652" s="27">
        <v>23.02</v>
      </c>
      <c r="G1652" s="27">
        <v>23.02</v>
      </c>
      <c r="H1652" s="27">
        <v>76000</v>
      </c>
      <c r="I1652" s="29" t="str">
        <f t="shared" si="26"/>
        <v>Closed</v>
      </c>
    </row>
    <row r="1653" spans="1:9">
      <c r="A1653" s="27" t="s">
        <v>25</v>
      </c>
      <c r="B1653" s="27" t="s">
        <v>15</v>
      </c>
      <c r="C1653" s="28">
        <v>40086</v>
      </c>
      <c r="D1653" s="27">
        <v>23.45</v>
      </c>
      <c r="E1653" s="27">
        <v>23.95</v>
      </c>
      <c r="F1653" s="27">
        <v>23.38</v>
      </c>
      <c r="G1653" s="27">
        <v>23.95</v>
      </c>
      <c r="H1653" s="27">
        <v>69600</v>
      </c>
      <c r="I1653" s="29" t="str">
        <f t="shared" si="26"/>
        <v>Open</v>
      </c>
    </row>
    <row r="1654" spans="1:9">
      <c r="A1654" s="27" t="s">
        <v>25</v>
      </c>
      <c r="B1654" s="27" t="s">
        <v>15</v>
      </c>
      <c r="C1654" s="28">
        <v>40085</v>
      </c>
      <c r="D1654" s="27">
        <v>23.42</v>
      </c>
      <c r="E1654" s="27">
        <v>23.65</v>
      </c>
      <c r="F1654" s="27">
        <v>23.01</v>
      </c>
      <c r="G1654" s="27">
        <v>23.45</v>
      </c>
      <c r="H1654" s="27">
        <v>58400</v>
      </c>
      <c r="I1654" s="29" t="str">
        <f t="shared" si="26"/>
        <v>Closed</v>
      </c>
    </row>
    <row r="1655" spans="1:9">
      <c r="A1655" s="27" t="s">
        <v>25</v>
      </c>
      <c r="B1655" s="27" t="s">
        <v>15</v>
      </c>
      <c r="C1655" s="28">
        <v>40084</v>
      </c>
      <c r="D1655" s="27">
        <v>23</v>
      </c>
      <c r="E1655" s="27">
        <v>23.42</v>
      </c>
      <c r="F1655" s="27">
        <v>22.85</v>
      </c>
      <c r="G1655" s="27">
        <v>23.38</v>
      </c>
      <c r="H1655" s="27">
        <v>112900</v>
      </c>
      <c r="I1655" s="29" t="str">
        <f t="shared" si="26"/>
        <v>Open</v>
      </c>
    </row>
    <row r="1656" spans="1:9">
      <c r="A1656" s="27" t="s">
        <v>25</v>
      </c>
      <c r="B1656" s="27" t="s">
        <v>15</v>
      </c>
      <c r="C1656" s="28">
        <v>40081</v>
      </c>
      <c r="D1656" s="27">
        <v>23.15</v>
      </c>
      <c r="E1656" s="27">
        <v>23.87</v>
      </c>
      <c r="F1656" s="27">
        <v>22.86</v>
      </c>
      <c r="G1656" s="27">
        <v>23.1</v>
      </c>
      <c r="H1656" s="27">
        <v>207400</v>
      </c>
      <c r="I1656" s="29" t="str">
        <f t="shared" si="26"/>
        <v>Closed</v>
      </c>
    </row>
    <row r="1657" spans="1:9">
      <c r="A1657" s="27" t="s">
        <v>25</v>
      </c>
      <c r="B1657" s="27" t="s">
        <v>15</v>
      </c>
      <c r="C1657" s="28">
        <v>40080</v>
      </c>
      <c r="D1657" s="27">
        <v>22.65</v>
      </c>
      <c r="E1657" s="27">
        <v>23.01</v>
      </c>
      <c r="F1657" s="27">
        <v>22.53</v>
      </c>
      <c r="G1657" s="27">
        <v>23.01</v>
      </c>
      <c r="H1657" s="27">
        <v>93900</v>
      </c>
      <c r="I1657" s="29" t="str">
        <f t="shared" si="26"/>
        <v>Open</v>
      </c>
    </row>
    <row r="1658" spans="1:9">
      <c r="A1658" s="27" t="s">
        <v>25</v>
      </c>
      <c r="B1658" s="27" t="s">
        <v>15</v>
      </c>
      <c r="C1658" s="28">
        <v>40079</v>
      </c>
      <c r="D1658" s="27">
        <v>22.9</v>
      </c>
      <c r="E1658" s="27">
        <v>22.92</v>
      </c>
      <c r="F1658" s="27">
        <v>22.52</v>
      </c>
      <c r="G1658" s="27">
        <v>22.73</v>
      </c>
      <c r="H1658" s="27">
        <v>60100</v>
      </c>
      <c r="I1658" s="29" t="str">
        <f t="shared" si="26"/>
        <v>Closed</v>
      </c>
    </row>
    <row r="1659" spans="1:9">
      <c r="A1659" s="27" t="s">
        <v>25</v>
      </c>
      <c r="B1659" s="27" t="s">
        <v>15</v>
      </c>
      <c r="C1659" s="28">
        <v>40078</v>
      </c>
      <c r="D1659" s="27">
        <v>22.8</v>
      </c>
      <c r="E1659" s="27">
        <v>23.2</v>
      </c>
      <c r="F1659" s="27">
        <v>22.7</v>
      </c>
      <c r="G1659" s="27">
        <v>23.15</v>
      </c>
      <c r="H1659" s="27">
        <v>63900</v>
      </c>
      <c r="I1659" s="29" t="str">
        <f t="shared" si="26"/>
        <v>Open</v>
      </c>
    </row>
    <row r="1660" spans="1:9">
      <c r="A1660" s="27" t="s">
        <v>25</v>
      </c>
      <c r="B1660" s="27" t="s">
        <v>15</v>
      </c>
      <c r="C1660" s="28">
        <v>40077</v>
      </c>
      <c r="D1660" s="27">
        <v>23.05</v>
      </c>
      <c r="E1660" s="27">
        <v>23.09</v>
      </c>
      <c r="F1660" s="27">
        <v>22.77</v>
      </c>
      <c r="G1660" s="27">
        <v>22.84</v>
      </c>
      <c r="H1660" s="27">
        <v>87400</v>
      </c>
      <c r="I1660" s="29" t="str">
        <f t="shared" si="26"/>
        <v>Closed</v>
      </c>
    </row>
    <row r="1661" spans="1:9">
      <c r="A1661" s="27" t="s">
        <v>25</v>
      </c>
      <c r="B1661" s="27" t="s">
        <v>15</v>
      </c>
      <c r="C1661" s="28">
        <v>40074</v>
      </c>
      <c r="D1661" s="27">
        <v>22.8</v>
      </c>
      <c r="E1661" s="27">
        <v>23.16</v>
      </c>
      <c r="F1661" s="27">
        <v>22.52</v>
      </c>
      <c r="G1661" s="27">
        <v>23.08</v>
      </c>
      <c r="H1661" s="27">
        <v>206300</v>
      </c>
      <c r="I1661" s="29" t="str">
        <f t="shared" si="26"/>
        <v>Closed</v>
      </c>
    </row>
    <row r="1662" spans="1:9">
      <c r="A1662" s="27" t="s">
        <v>25</v>
      </c>
      <c r="B1662" s="27" t="s">
        <v>15</v>
      </c>
      <c r="C1662" s="28">
        <v>40073</v>
      </c>
      <c r="D1662" s="27">
        <v>23</v>
      </c>
      <c r="E1662" s="27">
        <v>23.25</v>
      </c>
      <c r="F1662" s="27">
        <v>22.73</v>
      </c>
      <c r="G1662" s="27">
        <v>22.83</v>
      </c>
      <c r="H1662" s="27">
        <v>87700</v>
      </c>
      <c r="I1662" s="29" t="str">
        <f t="shared" si="26"/>
        <v>Closed</v>
      </c>
    </row>
    <row r="1663" spans="1:9">
      <c r="A1663" s="27" t="s">
        <v>25</v>
      </c>
      <c r="B1663" s="27" t="s">
        <v>15</v>
      </c>
      <c r="C1663" s="28">
        <v>40072</v>
      </c>
      <c r="D1663" s="27">
        <v>22.9</v>
      </c>
      <c r="E1663" s="27">
        <v>23.01</v>
      </c>
      <c r="F1663" s="27">
        <v>22.69</v>
      </c>
      <c r="G1663" s="27">
        <v>22.85</v>
      </c>
      <c r="H1663" s="27">
        <v>96000</v>
      </c>
      <c r="I1663" s="29" t="str">
        <f t="shared" si="26"/>
        <v>Closed</v>
      </c>
    </row>
    <row r="1664" spans="1:9">
      <c r="A1664" s="27" t="s">
        <v>25</v>
      </c>
      <c r="B1664" s="27" t="s">
        <v>15</v>
      </c>
      <c r="C1664" s="28">
        <v>40071</v>
      </c>
      <c r="D1664" s="27">
        <v>22.6</v>
      </c>
      <c r="E1664" s="27">
        <v>22.84</v>
      </c>
      <c r="F1664" s="27">
        <v>22.35</v>
      </c>
      <c r="G1664" s="27">
        <v>22.78</v>
      </c>
      <c r="H1664" s="27">
        <v>83400</v>
      </c>
      <c r="I1664" s="29" t="str">
        <f t="shared" si="26"/>
        <v>Closed</v>
      </c>
    </row>
    <row r="1665" spans="1:9">
      <c r="A1665" s="27" t="s">
        <v>25</v>
      </c>
      <c r="B1665" s="27" t="s">
        <v>15</v>
      </c>
      <c r="C1665" s="28">
        <v>40070</v>
      </c>
      <c r="D1665" s="27">
        <v>22.51</v>
      </c>
      <c r="E1665" s="27">
        <v>22.53</v>
      </c>
      <c r="F1665" s="27">
        <v>22.26</v>
      </c>
      <c r="G1665" s="27">
        <v>22.45</v>
      </c>
      <c r="H1665" s="27">
        <v>90200</v>
      </c>
      <c r="I1665" s="29" t="str">
        <f t="shared" si="26"/>
        <v>Closed</v>
      </c>
    </row>
    <row r="1666" spans="1:9">
      <c r="A1666" s="27" t="s">
        <v>25</v>
      </c>
      <c r="B1666" s="27" t="s">
        <v>15</v>
      </c>
      <c r="C1666" s="28">
        <v>40067</v>
      </c>
      <c r="D1666" s="27">
        <v>22.08</v>
      </c>
      <c r="E1666" s="27">
        <v>22.65</v>
      </c>
      <c r="F1666" s="27">
        <v>22.05</v>
      </c>
      <c r="G1666" s="27">
        <v>22.61</v>
      </c>
      <c r="H1666" s="27">
        <v>75100</v>
      </c>
      <c r="I1666" s="29" t="str">
        <f t="shared" si="26"/>
        <v>Open</v>
      </c>
    </row>
    <row r="1667" spans="1:9">
      <c r="A1667" s="27" t="s">
        <v>25</v>
      </c>
      <c r="B1667" s="27" t="s">
        <v>15</v>
      </c>
      <c r="C1667" s="28">
        <v>40066</v>
      </c>
      <c r="D1667" s="27">
        <v>22.25</v>
      </c>
      <c r="E1667" s="27">
        <v>22.37</v>
      </c>
      <c r="F1667" s="27">
        <v>21.97</v>
      </c>
      <c r="G1667" s="27">
        <v>22.07</v>
      </c>
      <c r="H1667" s="27">
        <v>78300</v>
      </c>
      <c r="I1667" s="29" t="str">
        <f t="shared" si="26"/>
        <v>Closed</v>
      </c>
    </row>
    <row r="1668" spans="1:9">
      <c r="A1668" s="27" t="s">
        <v>25</v>
      </c>
      <c r="B1668" s="27" t="s">
        <v>15</v>
      </c>
      <c r="C1668" s="28">
        <v>40065</v>
      </c>
      <c r="D1668" s="27">
        <v>21.83</v>
      </c>
      <c r="E1668" s="27">
        <v>22.37</v>
      </c>
      <c r="F1668" s="27">
        <v>21.83</v>
      </c>
      <c r="G1668" s="27">
        <v>22.11</v>
      </c>
      <c r="H1668" s="27">
        <v>91000</v>
      </c>
      <c r="I1668" s="29" t="str">
        <f t="shared" ref="I1668:I1731" si="27">IF(F1668&lt;D1668-0.15,"Closed","Open")</f>
        <v>Open</v>
      </c>
    </row>
    <row r="1669" spans="1:9">
      <c r="A1669" s="27" t="s">
        <v>25</v>
      </c>
      <c r="B1669" s="27" t="s">
        <v>15</v>
      </c>
      <c r="C1669" s="28">
        <v>40064</v>
      </c>
      <c r="D1669" s="27">
        <v>21.75</v>
      </c>
      <c r="E1669" s="27">
        <v>21.95</v>
      </c>
      <c r="F1669" s="27">
        <v>21.58</v>
      </c>
      <c r="G1669" s="27">
        <v>21.83</v>
      </c>
      <c r="H1669" s="27">
        <v>86000</v>
      </c>
      <c r="I1669" s="29" t="str">
        <f t="shared" si="27"/>
        <v>Closed</v>
      </c>
    </row>
    <row r="1670" spans="1:9">
      <c r="A1670" s="27" t="s">
        <v>25</v>
      </c>
      <c r="B1670" s="27" t="s">
        <v>15</v>
      </c>
      <c r="C1670" s="28">
        <v>40060</v>
      </c>
      <c r="D1670" s="27">
        <v>21.95</v>
      </c>
      <c r="E1670" s="27">
        <v>22</v>
      </c>
      <c r="F1670" s="27">
        <v>21.5</v>
      </c>
      <c r="G1670" s="27">
        <v>21.68</v>
      </c>
      <c r="H1670" s="27">
        <v>110000</v>
      </c>
      <c r="I1670" s="29" t="str">
        <f t="shared" si="27"/>
        <v>Closed</v>
      </c>
    </row>
    <row r="1671" spans="1:9">
      <c r="A1671" s="27" t="s">
        <v>25</v>
      </c>
      <c r="B1671" s="27" t="s">
        <v>15</v>
      </c>
      <c r="C1671" s="28">
        <v>40059</v>
      </c>
      <c r="D1671" s="27">
        <v>22.05</v>
      </c>
      <c r="E1671" s="27">
        <v>22.37</v>
      </c>
      <c r="F1671" s="27">
        <v>21.55</v>
      </c>
      <c r="G1671" s="27">
        <v>22.35</v>
      </c>
      <c r="H1671" s="27">
        <v>136000</v>
      </c>
      <c r="I1671" s="29" t="str">
        <f t="shared" si="27"/>
        <v>Closed</v>
      </c>
    </row>
    <row r="1672" spans="1:9">
      <c r="A1672" s="27" t="s">
        <v>25</v>
      </c>
      <c r="B1672" s="27" t="s">
        <v>15</v>
      </c>
      <c r="C1672" s="28">
        <v>40058</v>
      </c>
      <c r="D1672" s="27">
        <v>21.7</v>
      </c>
      <c r="E1672" s="27">
        <v>22.21</v>
      </c>
      <c r="F1672" s="27">
        <v>21.7</v>
      </c>
      <c r="G1672" s="27">
        <v>22.14</v>
      </c>
      <c r="H1672" s="27">
        <v>119600</v>
      </c>
      <c r="I1672" s="29" t="str">
        <f t="shared" si="27"/>
        <v>Open</v>
      </c>
    </row>
    <row r="1673" spans="1:9">
      <c r="A1673" s="27" t="s">
        <v>25</v>
      </c>
      <c r="B1673" s="27" t="s">
        <v>15</v>
      </c>
      <c r="C1673" s="28">
        <v>40057</v>
      </c>
      <c r="D1673" s="27">
        <v>21.95</v>
      </c>
      <c r="E1673" s="27">
        <v>21.95</v>
      </c>
      <c r="F1673" s="27">
        <v>21.44</v>
      </c>
      <c r="G1673" s="27">
        <v>21.62</v>
      </c>
      <c r="H1673" s="27">
        <v>235600</v>
      </c>
      <c r="I1673" s="29" t="str">
        <f t="shared" si="27"/>
        <v>Closed</v>
      </c>
    </row>
    <row r="1674" spans="1:9">
      <c r="A1674" s="27" t="s">
        <v>25</v>
      </c>
      <c r="B1674" s="27" t="s">
        <v>15</v>
      </c>
      <c r="C1674" s="28">
        <v>40056</v>
      </c>
      <c r="D1674" s="27">
        <v>22.45</v>
      </c>
      <c r="E1674" s="27">
        <v>22.68</v>
      </c>
      <c r="F1674" s="27">
        <v>21.86</v>
      </c>
      <c r="G1674" s="27">
        <v>21.91</v>
      </c>
      <c r="H1674" s="27">
        <v>210800</v>
      </c>
      <c r="I1674" s="29" t="str">
        <f t="shared" si="27"/>
        <v>Closed</v>
      </c>
    </row>
    <row r="1675" spans="1:9">
      <c r="A1675" s="27" t="s">
        <v>25</v>
      </c>
      <c r="B1675" s="27" t="s">
        <v>15</v>
      </c>
      <c r="C1675" s="28">
        <v>40053</v>
      </c>
      <c r="D1675" s="27">
        <v>23.12</v>
      </c>
      <c r="E1675" s="27">
        <v>23.22</v>
      </c>
      <c r="F1675" s="27">
        <v>22.8</v>
      </c>
      <c r="G1675" s="27">
        <v>22.96</v>
      </c>
      <c r="H1675" s="27">
        <v>114900</v>
      </c>
      <c r="I1675" s="29" t="str">
        <f t="shared" si="27"/>
        <v>Closed</v>
      </c>
    </row>
    <row r="1676" spans="1:9">
      <c r="A1676" s="27" t="s">
        <v>25</v>
      </c>
      <c r="B1676" s="27" t="s">
        <v>15</v>
      </c>
      <c r="C1676" s="28">
        <v>40052</v>
      </c>
      <c r="D1676" s="27">
        <v>23</v>
      </c>
      <c r="E1676" s="27">
        <v>23.46</v>
      </c>
      <c r="F1676" s="27">
        <v>22.75</v>
      </c>
      <c r="G1676" s="27">
        <v>23.2</v>
      </c>
      <c r="H1676" s="27">
        <v>107300</v>
      </c>
      <c r="I1676" s="29" t="str">
        <f t="shared" si="27"/>
        <v>Closed</v>
      </c>
    </row>
    <row r="1677" spans="1:9">
      <c r="A1677" s="27" t="s">
        <v>25</v>
      </c>
      <c r="B1677" s="27" t="s">
        <v>15</v>
      </c>
      <c r="C1677" s="28">
        <v>40051</v>
      </c>
      <c r="D1677" s="27">
        <v>23.8</v>
      </c>
      <c r="E1677" s="27">
        <v>23.8</v>
      </c>
      <c r="F1677" s="27">
        <v>23.08</v>
      </c>
      <c r="G1677" s="27">
        <v>23.15</v>
      </c>
      <c r="H1677" s="27">
        <v>195600</v>
      </c>
      <c r="I1677" s="29" t="str">
        <f t="shared" si="27"/>
        <v>Closed</v>
      </c>
    </row>
    <row r="1678" spans="1:9">
      <c r="A1678" s="27" t="s">
        <v>25</v>
      </c>
      <c r="B1678" s="27" t="s">
        <v>15</v>
      </c>
      <c r="C1678" s="28">
        <v>40050</v>
      </c>
      <c r="D1678" s="27">
        <v>23.65</v>
      </c>
      <c r="E1678" s="27">
        <v>23.89</v>
      </c>
      <c r="F1678" s="27">
        <v>23.4</v>
      </c>
      <c r="G1678" s="27">
        <v>23.72</v>
      </c>
      <c r="H1678" s="27">
        <v>243200</v>
      </c>
      <c r="I1678" s="29" t="str">
        <f t="shared" si="27"/>
        <v>Closed</v>
      </c>
    </row>
    <row r="1679" spans="1:9">
      <c r="A1679" s="27" t="s">
        <v>25</v>
      </c>
      <c r="B1679" s="27" t="s">
        <v>15</v>
      </c>
      <c r="C1679" s="28">
        <v>40049</v>
      </c>
      <c r="D1679" s="27">
        <v>23.78</v>
      </c>
      <c r="E1679" s="27">
        <v>23.95</v>
      </c>
      <c r="F1679" s="27">
        <v>23.61</v>
      </c>
      <c r="G1679" s="27">
        <v>23.85</v>
      </c>
      <c r="H1679" s="27">
        <v>167400</v>
      </c>
      <c r="I1679" s="29" t="str">
        <f t="shared" si="27"/>
        <v>Closed</v>
      </c>
    </row>
    <row r="1680" spans="1:9">
      <c r="A1680" s="27" t="s">
        <v>25</v>
      </c>
      <c r="B1680" s="27" t="s">
        <v>15</v>
      </c>
      <c r="C1680" s="28">
        <v>40046</v>
      </c>
      <c r="D1680" s="27">
        <v>23.35</v>
      </c>
      <c r="E1680" s="27">
        <v>23.87</v>
      </c>
      <c r="F1680" s="27">
        <v>23.25</v>
      </c>
      <c r="G1680" s="27">
        <v>23.54</v>
      </c>
      <c r="H1680" s="27">
        <v>205300</v>
      </c>
      <c r="I1680" s="29" t="str">
        <f t="shared" si="27"/>
        <v>Open</v>
      </c>
    </row>
    <row r="1681" spans="1:9">
      <c r="A1681" s="27" t="s">
        <v>25</v>
      </c>
      <c r="B1681" s="27" t="s">
        <v>15</v>
      </c>
      <c r="C1681" s="28">
        <v>40045</v>
      </c>
      <c r="D1681" s="27">
        <v>22.95</v>
      </c>
      <c r="E1681" s="27">
        <v>23.55</v>
      </c>
      <c r="F1681" s="27">
        <v>22.9</v>
      </c>
      <c r="G1681" s="27">
        <v>23.1</v>
      </c>
      <c r="H1681" s="27">
        <v>217100</v>
      </c>
      <c r="I1681" s="29" t="str">
        <f t="shared" si="27"/>
        <v>Open</v>
      </c>
    </row>
    <row r="1682" spans="1:9">
      <c r="A1682" s="27" t="s">
        <v>25</v>
      </c>
      <c r="B1682" s="27" t="s">
        <v>15</v>
      </c>
      <c r="C1682" s="28">
        <v>40044</v>
      </c>
      <c r="D1682" s="27">
        <v>23.15</v>
      </c>
      <c r="E1682" s="27">
        <v>23.65</v>
      </c>
      <c r="F1682" s="27">
        <v>23.07</v>
      </c>
      <c r="G1682" s="27">
        <v>23.3</v>
      </c>
      <c r="H1682" s="27">
        <v>164100</v>
      </c>
      <c r="I1682" s="29" t="str">
        <f t="shared" si="27"/>
        <v>Open</v>
      </c>
    </row>
    <row r="1683" spans="1:9">
      <c r="A1683" s="27" t="s">
        <v>25</v>
      </c>
      <c r="B1683" s="27" t="s">
        <v>15</v>
      </c>
      <c r="C1683" s="28">
        <v>40043</v>
      </c>
      <c r="D1683" s="27">
        <v>23.2</v>
      </c>
      <c r="E1683" s="27">
        <v>23.47</v>
      </c>
      <c r="F1683" s="27">
        <v>23.05</v>
      </c>
      <c r="G1683" s="27">
        <v>23.05</v>
      </c>
      <c r="H1683" s="27">
        <v>181100</v>
      </c>
      <c r="I1683" s="29" t="str">
        <f t="shared" si="27"/>
        <v>Open</v>
      </c>
    </row>
    <row r="1684" spans="1:9">
      <c r="A1684" s="27" t="s">
        <v>25</v>
      </c>
      <c r="B1684" s="27" t="s">
        <v>15</v>
      </c>
      <c r="C1684" s="28">
        <v>40042</v>
      </c>
      <c r="D1684" s="27">
        <v>23.2</v>
      </c>
      <c r="E1684" s="27">
        <v>23.44</v>
      </c>
      <c r="F1684" s="27">
        <v>23.04</v>
      </c>
      <c r="G1684" s="27">
        <v>23.04</v>
      </c>
      <c r="H1684" s="27">
        <v>202700</v>
      </c>
      <c r="I1684" s="29" t="str">
        <f t="shared" si="27"/>
        <v>Closed</v>
      </c>
    </row>
    <row r="1685" spans="1:9">
      <c r="A1685" s="27" t="s">
        <v>25</v>
      </c>
      <c r="B1685" s="27" t="s">
        <v>15</v>
      </c>
      <c r="C1685" s="28">
        <v>40039</v>
      </c>
      <c r="D1685" s="27">
        <v>23.8</v>
      </c>
      <c r="E1685" s="27">
        <v>24.1</v>
      </c>
      <c r="F1685" s="27">
        <v>23.05</v>
      </c>
      <c r="G1685" s="27">
        <v>23.33</v>
      </c>
      <c r="H1685" s="27">
        <v>222100</v>
      </c>
      <c r="I1685" s="29" t="str">
        <f t="shared" si="27"/>
        <v>Closed</v>
      </c>
    </row>
    <row r="1686" spans="1:9">
      <c r="A1686" s="27" t="s">
        <v>25</v>
      </c>
      <c r="B1686" s="27" t="s">
        <v>15</v>
      </c>
      <c r="C1686" s="28">
        <v>40038</v>
      </c>
      <c r="D1686" s="27">
        <v>24.45</v>
      </c>
      <c r="E1686" s="27">
        <v>24.5</v>
      </c>
      <c r="F1686" s="27">
        <v>23.91</v>
      </c>
      <c r="G1686" s="27">
        <v>23.99</v>
      </c>
      <c r="H1686" s="27">
        <v>228600</v>
      </c>
      <c r="I1686" s="29" t="str">
        <f t="shared" si="27"/>
        <v>Closed</v>
      </c>
    </row>
    <row r="1687" spans="1:9">
      <c r="A1687" s="27" t="s">
        <v>25</v>
      </c>
      <c r="B1687" s="27" t="s">
        <v>15</v>
      </c>
      <c r="C1687" s="28">
        <v>40037</v>
      </c>
      <c r="D1687" s="27">
        <v>24.07</v>
      </c>
      <c r="E1687" s="27">
        <v>24.3</v>
      </c>
      <c r="F1687" s="27">
        <v>24.02</v>
      </c>
      <c r="G1687" s="27">
        <v>24.15</v>
      </c>
      <c r="H1687" s="27">
        <v>406100</v>
      </c>
      <c r="I1687" s="29" t="str">
        <f t="shared" si="27"/>
        <v>Open</v>
      </c>
    </row>
    <row r="1688" spans="1:9">
      <c r="A1688" s="27" t="s">
        <v>25</v>
      </c>
      <c r="B1688" s="27" t="s">
        <v>15</v>
      </c>
      <c r="C1688" s="28">
        <v>40036</v>
      </c>
      <c r="D1688" s="27">
        <v>23.9</v>
      </c>
      <c r="E1688" s="27">
        <v>24.14</v>
      </c>
      <c r="F1688" s="27">
        <v>23.56</v>
      </c>
      <c r="G1688" s="27">
        <v>23.85</v>
      </c>
      <c r="H1688" s="27">
        <v>249700</v>
      </c>
      <c r="I1688" s="29" t="str">
        <f t="shared" si="27"/>
        <v>Closed</v>
      </c>
    </row>
    <row r="1689" spans="1:9">
      <c r="A1689" s="27" t="s">
        <v>25</v>
      </c>
      <c r="B1689" s="27" t="s">
        <v>15</v>
      </c>
      <c r="C1689" s="28">
        <v>40035</v>
      </c>
      <c r="D1689" s="27">
        <v>23.85</v>
      </c>
      <c r="E1689" s="27">
        <v>24.25</v>
      </c>
      <c r="F1689" s="27">
        <v>23.75</v>
      </c>
      <c r="G1689" s="27">
        <v>23.94</v>
      </c>
      <c r="H1689" s="27">
        <v>169300</v>
      </c>
      <c r="I1689" s="29" t="str">
        <f t="shared" si="27"/>
        <v>Open</v>
      </c>
    </row>
    <row r="1690" spans="1:9">
      <c r="A1690" s="27" t="s">
        <v>25</v>
      </c>
      <c r="B1690" s="27" t="s">
        <v>15</v>
      </c>
      <c r="C1690" s="28">
        <v>40032</v>
      </c>
      <c r="D1690" s="27">
        <v>23.6</v>
      </c>
      <c r="E1690" s="27">
        <v>24.08</v>
      </c>
      <c r="F1690" s="27">
        <v>23.51</v>
      </c>
      <c r="G1690" s="27">
        <v>23.75</v>
      </c>
      <c r="H1690" s="27">
        <v>242500</v>
      </c>
      <c r="I1690" s="29" t="str">
        <f t="shared" si="27"/>
        <v>Open</v>
      </c>
    </row>
    <row r="1691" spans="1:9">
      <c r="A1691" s="27" t="s">
        <v>25</v>
      </c>
      <c r="B1691" s="27" t="s">
        <v>15</v>
      </c>
      <c r="C1691" s="28">
        <v>40031</v>
      </c>
      <c r="D1691" s="27">
        <v>24.7</v>
      </c>
      <c r="E1691" s="27">
        <v>24.75</v>
      </c>
      <c r="F1691" s="27">
        <v>24</v>
      </c>
      <c r="G1691" s="27">
        <v>24</v>
      </c>
      <c r="H1691" s="27">
        <v>182500</v>
      </c>
      <c r="I1691" s="29" t="str">
        <f t="shared" si="27"/>
        <v>Closed</v>
      </c>
    </row>
    <row r="1692" spans="1:9">
      <c r="A1692" s="27" t="s">
        <v>25</v>
      </c>
      <c r="B1692" s="27" t="s">
        <v>15</v>
      </c>
      <c r="C1692" s="28">
        <v>40030</v>
      </c>
      <c r="D1692" s="27">
        <v>24.5</v>
      </c>
      <c r="E1692" s="27">
        <v>25</v>
      </c>
      <c r="F1692" s="27">
        <v>24.44</v>
      </c>
      <c r="G1692" s="27">
        <v>24.56</v>
      </c>
      <c r="H1692" s="27">
        <v>256100</v>
      </c>
      <c r="I1692" s="29" t="str">
        <f t="shared" si="27"/>
        <v>Open</v>
      </c>
    </row>
    <row r="1693" spans="1:9">
      <c r="A1693" s="27" t="s">
        <v>25</v>
      </c>
      <c r="B1693" s="27" t="s">
        <v>15</v>
      </c>
      <c r="C1693" s="28">
        <v>40029</v>
      </c>
      <c r="D1693" s="27">
        <v>24.68</v>
      </c>
      <c r="E1693" s="27">
        <v>24.74</v>
      </c>
      <c r="F1693" s="27">
        <v>24</v>
      </c>
      <c r="G1693" s="27">
        <v>24.6</v>
      </c>
      <c r="H1693" s="27">
        <v>196400</v>
      </c>
      <c r="I1693" s="29" t="str">
        <f t="shared" si="27"/>
        <v>Closed</v>
      </c>
    </row>
    <row r="1694" spans="1:9">
      <c r="A1694" s="27" t="s">
        <v>25</v>
      </c>
      <c r="B1694" s="27" t="s">
        <v>15</v>
      </c>
      <c r="C1694" s="28">
        <v>40028</v>
      </c>
      <c r="D1694" s="27">
        <v>24.85</v>
      </c>
      <c r="E1694" s="27">
        <v>24.9</v>
      </c>
      <c r="F1694" s="27">
        <v>24.7</v>
      </c>
      <c r="G1694" s="27">
        <v>24.78</v>
      </c>
      <c r="H1694" s="27">
        <v>204600</v>
      </c>
      <c r="I1694" s="29" t="str">
        <f t="shared" si="27"/>
        <v>Open</v>
      </c>
    </row>
    <row r="1695" spans="1:9">
      <c r="A1695" s="27" t="s">
        <v>25</v>
      </c>
      <c r="B1695" s="27" t="s">
        <v>15</v>
      </c>
      <c r="C1695" s="28">
        <v>40025</v>
      </c>
      <c r="D1695" s="27">
        <v>24.7</v>
      </c>
      <c r="E1695" s="27">
        <v>25</v>
      </c>
      <c r="F1695" s="27">
        <v>24.6</v>
      </c>
      <c r="G1695" s="27">
        <v>24.96</v>
      </c>
      <c r="H1695" s="27">
        <v>479100</v>
      </c>
      <c r="I1695" s="29" t="str">
        <f t="shared" si="27"/>
        <v>Open</v>
      </c>
    </row>
    <row r="1696" spans="1:9">
      <c r="A1696" s="27" t="s">
        <v>25</v>
      </c>
      <c r="B1696" s="27" t="s">
        <v>15</v>
      </c>
      <c r="C1696" s="28">
        <v>40024</v>
      </c>
      <c r="D1696" s="27">
        <v>25.3</v>
      </c>
      <c r="E1696" s="27">
        <v>25.5</v>
      </c>
      <c r="F1696" s="27">
        <v>24.55</v>
      </c>
      <c r="G1696" s="27">
        <v>24.7</v>
      </c>
      <c r="H1696" s="27">
        <v>520300</v>
      </c>
      <c r="I1696" s="29" t="str">
        <f t="shared" si="27"/>
        <v>Closed</v>
      </c>
    </row>
    <row r="1697" spans="1:9">
      <c r="A1697" s="27" t="s">
        <v>25</v>
      </c>
      <c r="B1697" s="27" t="s">
        <v>15</v>
      </c>
      <c r="C1697" s="28">
        <v>40023</v>
      </c>
      <c r="D1697" s="27">
        <v>25.95</v>
      </c>
      <c r="E1697" s="27">
        <v>25.96</v>
      </c>
      <c r="F1697" s="27">
        <v>25.28</v>
      </c>
      <c r="G1697" s="27">
        <v>25.45</v>
      </c>
      <c r="H1697" s="27">
        <v>250800</v>
      </c>
      <c r="I1697" s="29" t="str">
        <f t="shared" si="27"/>
        <v>Closed</v>
      </c>
    </row>
    <row r="1698" spans="1:9">
      <c r="A1698" s="27" t="s">
        <v>25</v>
      </c>
      <c r="B1698" s="27" t="s">
        <v>15</v>
      </c>
      <c r="C1698" s="28">
        <v>40022</v>
      </c>
      <c r="D1698" s="27">
        <v>26.25</v>
      </c>
      <c r="E1698" s="27">
        <v>26.56</v>
      </c>
      <c r="F1698" s="27">
        <v>25.94</v>
      </c>
      <c r="G1698" s="27">
        <v>25.97</v>
      </c>
      <c r="H1698" s="27">
        <v>147600</v>
      </c>
      <c r="I1698" s="29" t="str">
        <f t="shared" si="27"/>
        <v>Closed</v>
      </c>
    </row>
    <row r="1699" spans="1:9">
      <c r="A1699" s="27" t="s">
        <v>25</v>
      </c>
      <c r="B1699" s="27" t="s">
        <v>15</v>
      </c>
      <c r="C1699" s="28">
        <v>40021</v>
      </c>
      <c r="D1699" s="27">
        <v>26.85</v>
      </c>
      <c r="E1699" s="27">
        <v>27.25</v>
      </c>
      <c r="F1699" s="27">
        <v>26.18</v>
      </c>
      <c r="G1699" s="27">
        <v>26.35</v>
      </c>
      <c r="H1699" s="27">
        <v>158100</v>
      </c>
      <c r="I1699" s="29" t="str">
        <f t="shared" si="27"/>
        <v>Closed</v>
      </c>
    </row>
    <row r="1700" spans="1:9">
      <c r="A1700" s="27" t="s">
        <v>25</v>
      </c>
      <c r="B1700" s="27" t="s">
        <v>15</v>
      </c>
      <c r="C1700" s="28">
        <v>40018</v>
      </c>
      <c r="D1700" s="27">
        <v>26.88</v>
      </c>
      <c r="E1700" s="27">
        <v>27.25</v>
      </c>
      <c r="F1700" s="27">
        <v>26.87</v>
      </c>
      <c r="G1700" s="27">
        <v>27</v>
      </c>
      <c r="H1700" s="27">
        <v>136900</v>
      </c>
      <c r="I1700" s="29" t="str">
        <f t="shared" si="27"/>
        <v>Open</v>
      </c>
    </row>
    <row r="1701" spans="1:9">
      <c r="A1701" s="27" t="s">
        <v>25</v>
      </c>
      <c r="B1701" s="27" t="s">
        <v>15</v>
      </c>
      <c r="C1701" s="28">
        <v>40017</v>
      </c>
      <c r="D1701" s="27">
        <v>26.7</v>
      </c>
      <c r="E1701" s="27">
        <v>27.44</v>
      </c>
      <c r="F1701" s="27">
        <v>26.7</v>
      </c>
      <c r="G1701" s="27">
        <v>26.93</v>
      </c>
      <c r="H1701" s="27">
        <v>140600</v>
      </c>
      <c r="I1701" s="29" t="str">
        <f t="shared" si="27"/>
        <v>Open</v>
      </c>
    </row>
    <row r="1702" spans="1:9">
      <c r="A1702" s="27" t="s">
        <v>25</v>
      </c>
      <c r="B1702" s="27" t="s">
        <v>15</v>
      </c>
      <c r="C1702" s="28">
        <v>40016</v>
      </c>
      <c r="D1702" s="27">
        <v>26.15</v>
      </c>
      <c r="E1702" s="27">
        <v>27.25</v>
      </c>
      <c r="F1702" s="27">
        <v>26.15</v>
      </c>
      <c r="G1702" s="27">
        <v>26.75</v>
      </c>
      <c r="H1702" s="27">
        <v>307000</v>
      </c>
      <c r="I1702" s="29" t="str">
        <f t="shared" si="27"/>
        <v>Open</v>
      </c>
    </row>
    <row r="1703" spans="1:9">
      <c r="A1703" s="27" t="s">
        <v>25</v>
      </c>
      <c r="B1703" s="27" t="s">
        <v>15</v>
      </c>
      <c r="C1703" s="28">
        <v>40015</v>
      </c>
      <c r="D1703" s="27">
        <v>26.9</v>
      </c>
      <c r="E1703" s="27">
        <v>27.21</v>
      </c>
      <c r="F1703" s="27">
        <v>26.22</v>
      </c>
      <c r="G1703" s="27">
        <v>26.25</v>
      </c>
      <c r="H1703" s="27">
        <v>616700</v>
      </c>
      <c r="I1703" s="29" t="str">
        <f t="shared" si="27"/>
        <v>Closed</v>
      </c>
    </row>
    <row r="1704" spans="1:9">
      <c r="A1704" s="27" t="s">
        <v>25</v>
      </c>
      <c r="B1704" s="27" t="s">
        <v>15</v>
      </c>
      <c r="C1704" s="28">
        <v>40014</v>
      </c>
      <c r="D1704" s="27">
        <v>27.6</v>
      </c>
      <c r="E1704" s="27">
        <v>27.63</v>
      </c>
      <c r="F1704" s="27">
        <v>26.89</v>
      </c>
      <c r="G1704" s="27">
        <v>26.97</v>
      </c>
      <c r="H1704" s="27">
        <v>263600</v>
      </c>
      <c r="I1704" s="29" t="str">
        <f t="shared" si="27"/>
        <v>Closed</v>
      </c>
    </row>
    <row r="1705" spans="1:9">
      <c r="A1705" s="27" t="s">
        <v>25</v>
      </c>
      <c r="B1705" s="27" t="s">
        <v>15</v>
      </c>
      <c r="C1705" s="28">
        <v>40011</v>
      </c>
      <c r="D1705" s="27">
        <v>27.05</v>
      </c>
      <c r="E1705" s="27">
        <v>27.84</v>
      </c>
      <c r="F1705" s="27">
        <v>26.88</v>
      </c>
      <c r="G1705" s="27">
        <v>27.81</v>
      </c>
      <c r="H1705" s="27">
        <v>180000</v>
      </c>
      <c r="I1705" s="29" t="str">
        <f t="shared" si="27"/>
        <v>Closed</v>
      </c>
    </row>
    <row r="1706" spans="1:9">
      <c r="A1706" s="27" t="s">
        <v>25</v>
      </c>
      <c r="B1706" s="27" t="s">
        <v>15</v>
      </c>
      <c r="C1706" s="28">
        <v>40010</v>
      </c>
      <c r="D1706" s="27">
        <v>26.05</v>
      </c>
      <c r="E1706" s="27">
        <v>27.05</v>
      </c>
      <c r="F1706" s="27">
        <v>26</v>
      </c>
      <c r="G1706" s="27">
        <v>27.05</v>
      </c>
      <c r="H1706" s="27">
        <v>327000</v>
      </c>
      <c r="I1706" s="29" t="str">
        <f t="shared" si="27"/>
        <v>Open</v>
      </c>
    </row>
    <row r="1707" spans="1:9">
      <c r="A1707" s="27" t="s">
        <v>25</v>
      </c>
      <c r="B1707" s="27" t="s">
        <v>15</v>
      </c>
      <c r="C1707" s="28">
        <v>40009</v>
      </c>
      <c r="D1707" s="27">
        <v>26</v>
      </c>
      <c r="E1707" s="27">
        <v>26.35</v>
      </c>
      <c r="F1707" s="27">
        <v>25.98</v>
      </c>
      <c r="G1707" s="27">
        <v>26.14</v>
      </c>
      <c r="H1707" s="27">
        <v>154900</v>
      </c>
      <c r="I1707" s="29" t="str">
        <f t="shared" si="27"/>
        <v>Open</v>
      </c>
    </row>
    <row r="1708" spans="1:9">
      <c r="A1708" s="27" t="s">
        <v>25</v>
      </c>
      <c r="B1708" s="27" t="s">
        <v>15</v>
      </c>
      <c r="C1708" s="28">
        <v>40008</v>
      </c>
      <c r="D1708" s="27">
        <v>26</v>
      </c>
      <c r="E1708" s="27">
        <v>26.5</v>
      </c>
      <c r="F1708" s="27">
        <v>25.91</v>
      </c>
      <c r="G1708" s="27">
        <v>26</v>
      </c>
      <c r="H1708" s="27">
        <v>316700</v>
      </c>
      <c r="I1708" s="29" t="str">
        <f t="shared" si="27"/>
        <v>Open</v>
      </c>
    </row>
    <row r="1709" spans="1:9">
      <c r="A1709" s="27" t="s">
        <v>25</v>
      </c>
      <c r="B1709" s="27" t="s">
        <v>15</v>
      </c>
      <c r="C1709" s="28">
        <v>40007</v>
      </c>
      <c r="D1709" s="27">
        <v>25.55</v>
      </c>
      <c r="E1709" s="27">
        <v>25.9</v>
      </c>
      <c r="F1709" s="27">
        <v>25.2</v>
      </c>
      <c r="G1709" s="27">
        <v>25.85</v>
      </c>
      <c r="H1709" s="27">
        <v>219800</v>
      </c>
      <c r="I1709" s="29" t="str">
        <f t="shared" si="27"/>
        <v>Closed</v>
      </c>
    </row>
    <row r="1710" spans="1:9">
      <c r="A1710" s="27" t="s">
        <v>25</v>
      </c>
      <c r="B1710" s="27" t="s">
        <v>15</v>
      </c>
      <c r="C1710" s="28">
        <v>40004</v>
      </c>
      <c r="D1710" s="27">
        <v>25.76</v>
      </c>
      <c r="E1710" s="27">
        <v>25.84</v>
      </c>
      <c r="F1710" s="27">
        <v>25.35</v>
      </c>
      <c r="G1710" s="27">
        <v>25.7</v>
      </c>
      <c r="H1710" s="27">
        <v>255900</v>
      </c>
      <c r="I1710" s="29" t="str">
        <f t="shared" si="27"/>
        <v>Closed</v>
      </c>
    </row>
    <row r="1711" spans="1:9">
      <c r="A1711" s="27" t="s">
        <v>25</v>
      </c>
      <c r="B1711" s="27" t="s">
        <v>15</v>
      </c>
      <c r="C1711" s="28">
        <v>40003</v>
      </c>
      <c r="D1711" s="27">
        <v>25.08</v>
      </c>
      <c r="E1711" s="27">
        <v>25.72</v>
      </c>
      <c r="F1711" s="27">
        <v>24.95</v>
      </c>
      <c r="G1711" s="27">
        <v>25.56</v>
      </c>
      <c r="H1711" s="27">
        <v>270800</v>
      </c>
      <c r="I1711" s="29" t="str">
        <f t="shared" si="27"/>
        <v>Open</v>
      </c>
    </row>
    <row r="1712" spans="1:9">
      <c r="A1712" s="27" t="s">
        <v>25</v>
      </c>
      <c r="B1712" s="27" t="s">
        <v>15</v>
      </c>
      <c r="C1712" s="28">
        <v>40002</v>
      </c>
      <c r="D1712" s="27">
        <v>25.74</v>
      </c>
      <c r="E1712" s="27">
        <v>25.74</v>
      </c>
      <c r="F1712" s="27">
        <v>24.95</v>
      </c>
      <c r="G1712" s="27">
        <v>24.98</v>
      </c>
      <c r="H1712" s="27">
        <v>339400</v>
      </c>
      <c r="I1712" s="29" t="str">
        <f t="shared" si="27"/>
        <v>Closed</v>
      </c>
    </row>
    <row r="1713" spans="1:9">
      <c r="A1713" s="27" t="s">
        <v>25</v>
      </c>
      <c r="B1713" s="27" t="s">
        <v>15</v>
      </c>
      <c r="C1713" s="28">
        <v>40001</v>
      </c>
      <c r="D1713" s="27">
        <v>25.86</v>
      </c>
      <c r="E1713" s="27">
        <v>25.92</v>
      </c>
      <c r="F1713" s="27">
        <v>25.6</v>
      </c>
      <c r="G1713" s="27">
        <v>25.74</v>
      </c>
      <c r="H1713" s="27">
        <v>164600</v>
      </c>
      <c r="I1713" s="29" t="str">
        <f t="shared" si="27"/>
        <v>Closed</v>
      </c>
    </row>
    <row r="1714" spans="1:9">
      <c r="A1714" s="27" t="s">
        <v>25</v>
      </c>
      <c r="B1714" s="27" t="s">
        <v>15</v>
      </c>
      <c r="C1714" s="28">
        <v>40000</v>
      </c>
      <c r="D1714" s="27">
        <v>25.99</v>
      </c>
      <c r="E1714" s="27">
        <v>26.2</v>
      </c>
      <c r="F1714" s="27">
        <v>25.8</v>
      </c>
      <c r="G1714" s="27">
        <v>25.86</v>
      </c>
      <c r="H1714" s="27">
        <v>313300</v>
      </c>
      <c r="I1714" s="29" t="str">
        <f t="shared" si="27"/>
        <v>Closed</v>
      </c>
    </row>
    <row r="1715" spans="1:9">
      <c r="A1715" s="27" t="s">
        <v>25</v>
      </c>
      <c r="B1715" s="27" t="s">
        <v>15</v>
      </c>
      <c r="C1715" s="28">
        <v>39996</v>
      </c>
      <c r="D1715" s="27">
        <v>25.9</v>
      </c>
      <c r="E1715" s="27">
        <v>26.27</v>
      </c>
      <c r="F1715" s="27">
        <v>25.48</v>
      </c>
      <c r="G1715" s="27">
        <v>25.99</v>
      </c>
      <c r="H1715" s="27">
        <v>103900</v>
      </c>
      <c r="I1715" s="29" t="str">
        <f t="shared" si="27"/>
        <v>Closed</v>
      </c>
    </row>
    <row r="1716" spans="1:9">
      <c r="A1716" s="27" t="s">
        <v>25</v>
      </c>
      <c r="B1716" s="27" t="s">
        <v>15</v>
      </c>
      <c r="C1716" s="28">
        <v>39995</v>
      </c>
      <c r="D1716" s="27">
        <v>25.48</v>
      </c>
      <c r="E1716" s="27">
        <v>26</v>
      </c>
      <c r="F1716" s="27">
        <v>25.2</v>
      </c>
      <c r="G1716" s="27">
        <v>26</v>
      </c>
      <c r="H1716" s="27">
        <v>72400</v>
      </c>
      <c r="I1716" s="29" t="str">
        <f t="shared" si="27"/>
        <v>Closed</v>
      </c>
    </row>
    <row r="1717" spans="1:9">
      <c r="A1717" s="27" t="s">
        <v>25</v>
      </c>
      <c r="B1717" s="27" t="s">
        <v>15</v>
      </c>
      <c r="C1717" s="28">
        <v>39994</v>
      </c>
      <c r="D1717" s="27">
        <v>25</v>
      </c>
      <c r="E1717" s="27">
        <v>25.98</v>
      </c>
      <c r="F1717" s="27">
        <v>25</v>
      </c>
      <c r="G1717" s="27">
        <v>25.23</v>
      </c>
      <c r="H1717" s="27">
        <v>84700</v>
      </c>
      <c r="I1717" s="29" t="str">
        <f t="shared" si="27"/>
        <v>Open</v>
      </c>
    </row>
    <row r="1718" spans="1:9">
      <c r="A1718" s="27" t="s">
        <v>25</v>
      </c>
      <c r="B1718" s="27" t="s">
        <v>15</v>
      </c>
      <c r="C1718" s="28">
        <v>39993</v>
      </c>
      <c r="D1718" s="27">
        <v>25.36</v>
      </c>
      <c r="E1718" s="27">
        <v>25.83</v>
      </c>
      <c r="F1718" s="27">
        <v>24.85</v>
      </c>
      <c r="G1718" s="27">
        <v>24.85</v>
      </c>
      <c r="H1718" s="27">
        <v>115000</v>
      </c>
      <c r="I1718" s="29" t="str">
        <f t="shared" si="27"/>
        <v>Closed</v>
      </c>
    </row>
    <row r="1719" spans="1:9">
      <c r="A1719" s="27" t="s">
        <v>25</v>
      </c>
      <c r="B1719" s="27" t="s">
        <v>15</v>
      </c>
      <c r="C1719" s="28">
        <v>39990</v>
      </c>
      <c r="D1719" s="27">
        <v>25.5</v>
      </c>
      <c r="E1719" s="27">
        <v>25.94</v>
      </c>
      <c r="F1719" s="27">
        <v>25.3</v>
      </c>
      <c r="G1719" s="27">
        <v>25.66</v>
      </c>
      <c r="H1719" s="27">
        <v>138400</v>
      </c>
      <c r="I1719" s="29" t="str">
        <f t="shared" si="27"/>
        <v>Closed</v>
      </c>
    </row>
    <row r="1720" spans="1:9">
      <c r="A1720" s="27" t="s">
        <v>25</v>
      </c>
      <c r="B1720" s="27" t="s">
        <v>15</v>
      </c>
      <c r="C1720" s="28">
        <v>39989</v>
      </c>
      <c r="D1720" s="27">
        <v>24.71</v>
      </c>
      <c r="E1720" s="27">
        <v>25.62</v>
      </c>
      <c r="F1720" s="27">
        <v>24.6</v>
      </c>
      <c r="G1720" s="27">
        <v>25.56</v>
      </c>
      <c r="H1720" s="27">
        <v>110800</v>
      </c>
      <c r="I1720" s="29" t="str">
        <f t="shared" si="27"/>
        <v>Open</v>
      </c>
    </row>
    <row r="1721" spans="1:9">
      <c r="A1721" s="27" t="s">
        <v>25</v>
      </c>
      <c r="B1721" s="27" t="s">
        <v>15</v>
      </c>
      <c r="C1721" s="28">
        <v>39988</v>
      </c>
      <c r="D1721" s="27">
        <v>24.95</v>
      </c>
      <c r="E1721" s="27">
        <v>24.99</v>
      </c>
      <c r="F1721" s="27">
        <v>24.65</v>
      </c>
      <c r="G1721" s="27">
        <v>24.66</v>
      </c>
      <c r="H1721" s="27">
        <v>62100</v>
      </c>
      <c r="I1721" s="29" t="str">
        <f t="shared" si="27"/>
        <v>Closed</v>
      </c>
    </row>
    <row r="1722" spans="1:9">
      <c r="A1722" s="27" t="s">
        <v>25</v>
      </c>
      <c r="B1722" s="27" t="s">
        <v>15</v>
      </c>
      <c r="C1722" s="28">
        <v>39987</v>
      </c>
      <c r="D1722" s="27">
        <v>24.53</v>
      </c>
      <c r="E1722" s="27">
        <v>24.95</v>
      </c>
      <c r="F1722" s="27">
        <v>24.35</v>
      </c>
      <c r="G1722" s="27">
        <v>24.95</v>
      </c>
      <c r="H1722" s="27">
        <v>162700</v>
      </c>
      <c r="I1722" s="29" t="str">
        <f t="shared" si="27"/>
        <v>Closed</v>
      </c>
    </row>
    <row r="1723" spans="1:9">
      <c r="A1723" s="27" t="s">
        <v>25</v>
      </c>
      <c r="B1723" s="27" t="s">
        <v>15</v>
      </c>
      <c r="C1723" s="28">
        <v>39986</v>
      </c>
      <c r="D1723" s="27">
        <v>24.75</v>
      </c>
      <c r="E1723" s="27">
        <v>24.75</v>
      </c>
      <c r="F1723" s="27">
        <v>24.22</v>
      </c>
      <c r="G1723" s="27">
        <v>24.53</v>
      </c>
      <c r="H1723" s="27">
        <v>161200</v>
      </c>
      <c r="I1723" s="29" t="str">
        <f t="shared" si="27"/>
        <v>Closed</v>
      </c>
    </row>
    <row r="1724" spans="1:9">
      <c r="A1724" s="27" t="s">
        <v>25</v>
      </c>
      <c r="B1724" s="27" t="s">
        <v>15</v>
      </c>
      <c r="C1724" s="28">
        <v>39983</v>
      </c>
      <c r="D1724" s="27">
        <v>24.55</v>
      </c>
      <c r="E1724" s="27">
        <v>24.99</v>
      </c>
      <c r="F1724" s="27">
        <v>24.25</v>
      </c>
      <c r="G1724" s="27">
        <v>24.83</v>
      </c>
      <c r="H1724" s="27">
        <v>178400</v>
      </c>
      <c r="I1724" s="29" t="str">
        <f t="shared" si="27"/>
        <v>Closed</v>
      </c>
    </row>
    <row r="1725" spans="1:9">
      <c r="A1725" s="27" t="s">
        <v>25</v>
      </c>
      <c r="B1725" s="27" t="s">
        <v>15</v>
      </c>
      <c r="C1725" s="28">
        <v>39982</v>
      </c>
      <c r="D1725" s="27">
        <v>24.58</v>
      </c>
      <c r="E1725" s="27">
        <v>24.91</v>
      </c>
      <c r="F1725" s="27">
        <v>24.18</v>
      </c>
      <c r="G1725" s="27">
        <v>24.44</v>
      </c>
      <c r="H1725" s="27">
        <v>132000</v>
      </c>
      <c r="I1725" s="29" t="str">
        <f t="shared" si="27"/>
        <v>Closed</v>
      </c>
    </row>
    <row r="1726" spans="1:9">
      <c r="A1726" s="27" t="s">
        <v>25</v>
      </c>
      <c r="B1726" s="27" t="s">
        <v>15</v>
      </c>
      <c r="C1726" s="28">
        <v>39981</v>
      </c>
      <c r="D1726" s="27">
        <v>23.94</v>
      </c>
      <c r="E1726" s="27">
        <v>24.5</v>
      </c>
      <c r="F1726" s="27">
        <v>23.44</v>
      </c>
      <c r="G1726" s="27">
        <v>24.5</v>
      </c>
      <c r="H1726" s="27">
        <v>110000</v>
      </c>
      <c r="I1726" s="29" t="str">
        <f t="shared" si="27"/>
        <v>Closed</v>
      </c>
    </row>
    <row r="1727" spans="1:9">
      <c r="A1727" s="27" t="s">
        <v>25</v>
      </c>
      <c r="B1727" s="27" t="s">
        <v>15</v>
      </c>
      <c r="C1727" s="28">
        <v>39980</v>
      </c>
      <c r="D1727" s="27">
        <v>23.75</v>
      </c>
      <c r="E1727" s="27">
        <v>23.95</v>
      </c>
      <c r="F1727" s="27">
        <v>23.4</v>
      </c>
      <c r="G1727" s="27">
        <v>23.74</v>
      </c>
      <c r="H1727" s="27">
        <v>72400</v>
      </c>
      <c r="I1727" s="29" t="str">
        <f t="shared" si="27"/>
        <v>Closed</v>
      </c>
    </row>
    <row r="1728" spans="1:9">
      <c r="A1728" s="27" t="s">
        <v>25</v>
      </c>
      <c r="B1728" s="27" t="s">
        <v>15</v>
      </c>
      <c r="C1728" s="28">
        <v>39979</v>
      </c>
      <c r="D1728" s="27">
        <v>24.41</v>
      </c>
      <c r="E1728" s="27">
        <v>24.73</v>
      </c>
      <c r="F1728" s="27">
        <v>23.51</v>
      </c>
      <c r="G1728" s="27">
        <v>23.62</v>
      </c>
      <c r="H1728" s="27">
        <v>185400</v>
      </c>
      <c r="I1728" s="29" t="str">
        <f t="shared" si="27"/>
        <v>Closed</v>
      </c>
    </row>
    <row r="1729" spans="1:9">
      <c r="A1729" s="27" t="s">
        <v>25</v>
      </c>
      <c r="B1729" s="27" t="s">
        <v>15</v>
      </c>
      <c r="C1729" s="28">
        <v>39976</v>
      </c>
      <c r="D1729" s="27">
        <v>23.9</v>
      </c>
      <c r="E1729" s="27">
        <v>24.37</v>
      </c>
      <c r="F1729" s="27">
        <v>23.8</v>
      </c>
      <c r="G1729" s="27">
        <v>24.37</v>
      </c>
      <c r="H1729" s="27">
        <v>86300</v>
      </c>
      <c r="I1729" s="29" t="str">
        <f t="shared" si="27"/>
        <v>Open</v>
      </c>
    </row>
    <row r="1730" spans="1:9">
      <c r="A1730" s="27" t="s">
        <v>25</v>
      </c>
      <c r="B1730" s="27" t="s">
        <v>15</v>
      </c>
      <c r="C1730" s="28">
        <v>39975</v>
      </c>
      <c r="D1730" s="27">
        <v>23.85</v>
      </c>
      <c r="E1730" s="27">
        <v>23.93</v>
      </c>
      <c r="F1730" s="27">
        <v>23.5</v>
      </c>
      <c r="G1730" s="27">
        <v>23.82</v>
      </c>
      <c r="H1730" s="27">
        <v>151200</v>
      </c>
      <c r="I1730" s="29" t="str">
        <f t="shared" si="27"/>
        <v>Closed</v>
      </c>
    </row>
    <row r="1731" spans="1:9">
      <c r="A1731" s="27" t="s">
        <v>25</v>
      </c>
      <c r="B1731" s="27" t="s">
        <v>15</v>
      </c>
      <c r="C1731" s="28">
        <v>39974</v>
      </c>
      <c r="D1731" s="27">
        <v>23.9</v>
      </c>
      <c r="E1731" s="27">
        <v>24.32</v>
      </c>
      <c r="F1731" s="27">
        <v>23.65</v>
      </c>
      <c r="G1731" s="27">
        <v>24.02</v>
      </c>
      <c r="H1731" s="27">
        <v>138700</v>
      </c>
      <c r="I1731" s="29" t="str">
        <f t="shared" si="27"/>
        <v>Closed</v>
      </c>
    </row>
    <row r="1732" spans="1:9">
      <c r="A1732" s="27" t="s">
        <v>25</v>
      </c>
      <c r="B1732" s="27" t="s">
        <v>15</v>
      </c>
      <c r="C1732" s="28">
        <v>39973</v>
      </c>
      <c r="D1732" s="27">
        <v>24.21</v>
      </c>
      <c r="E1732" s="27">
        <v>24.39</v>
      </c>
      <c r="F1732" s="27">
        <v>23.8</v>
      </c>
      <c r="G1732" s="27">
        <v>23.98</v>
      </c>
      <c r="H1732" s="27">
        <v>125500</v>
      </c>
      <c r="I1732" s="29" t="str">
        <f t="shared" ref="I1732:I1795" si="28">IF(F1732&lt;D1732-0.15,"Closed","Open")</f>
        <v>Closed</v>
      </c>
    </row>
    <row r="1733" spans="1:9">
      <c r="A1733" s="27" t="s">
        <v>25</v>
      </c>
      <c r="B1733" s="27" t="s">
        <v>15</v>
      </c>
      <c r="C1733" s="28">
        <v>39972</v>
      </c>
      <c r="D1733" s="27">
        <v>24.04</v>
      </c>
      <c r="E1733" s="27">
        <v>24.6</v>
      </c>
      <c r="F1733" s="27">
        <v>23.47</v>
      </c>
      <c r="G1733" s="27">
        <v>24.41</v>
      </c>
      <c r="H1733" s="27">
        <v>200500</v>
      </c>
      <c r="I1733" s="29" t="str">
        <f t="shared" si="28"/>
        <v>Closed</v>
      </c>
    </row>
    <row r="1734" spans="1:9">
      <c r="A1734" s="27" t="s">
        <v>25</v>
      </c>
      <c r="B1734" s="27" t="s">
        <v>15</v>
      </c>
      <c r="C1734" s="28">
        <v>39969</v>
      </c>
      <c r="D1734" s="27">
        <v>24.15</v>
      </c>
      <c r="E1734" s="27">
        <v>24.34</v>
      </c>
      <c r="F1734" s="27">
        <v>23.81</v>
      </c>
      <c r="G1734" s="27">
        <v>24.29</v>
      </c>
      <c r="H1734" s="27">
        <v>103800</v>
      </c>
      <c r="I1734" s="29" t="str">
        <f t="shared" si="28"/>
        <v>Closed</v>
      </c>
    </row>
    <row r="1735" spans="1:9">
      <c r="A1735" s="27" t="s">
        <v>25</v>
      </c>
      <c r="B1735" s="27" t="s">
        <v>15</v>
      </c>
      <c r="C1735" s="28">
        <v>39968</v>
      </c>
      <c r="D1735" s="27">
        <v>23.77</v>
      </c>
      <c r="E1735" s="27">
        <v>23.99</v>
      </c>
      <c r="F1735" s="27">
        <v>23.55</v>
      </c>
      <c r="G1735" s="27">
        <v>23.83</v>
      </c>
      <c r="H1735" s="27">
        <v>337400</v>
      </c>
      <c r="I1735" s="29" t="str">
        <f t="shared" si="28"/>
        <v>Closed</v>
      </c>
    </row>
    <row r="1736" spans="1:9">
      <c r="A1736" s="27" t="s">
        <v>25</v>
      </c>
      <c r="B1736" s="27" t="s">
        <v>15</v>
      </c>
      <c r="C1736" s="28">
        <v>39967</v>
      </c>
      <c r="D1736" s="27">
        <v>24.11</v>
      </c>
      <c r="E1736" s="27">
        <v>24.44</v>
      </c>
      <c r="F1736" s="27">
        <v>23.76</v>
      </c>
      <c r="G1736" s="27">
        <v>23.85</v>
      </c>
      <c r="H1736" s="27">
        <v>151300</v>
      </c>
      <c r="I1736" s="29" t="str">
        <f t="shared" si="28"/>
        <v>Closed</v>
      </c>
    </row>
    <row r="1737" spans="1:9">
      <c r="A1737" s="27" t="s">
        <v>25</v>
      </c>
      <c r="B1737" s="27" t="s">
        <v>15</v>
      </c>
      <c r="C1737" s="28">
        <v>39966</v>
      </c>
      <c r="D1737" s="27">
        <v>24.5</v>
      </c>
      <c r="E1737" s="27">
        <v>24.8</v>
      </c>
      <c r="F1737" s="27">
        <v>23.79</v>
      </c>
      <c r="G1737" s="27">
        <v>24.36</v>
      </c>
      <c r="H1737" s="27">
        <v>119100</v>
      </c>
      <c r="I1737" s="29" t="str">
        <f t="shared" si="28"/>
        <v>Closed</v>
      </c>
    </row>
    <row r="1738" spans="1:9">
      <c r="A1738" s="27" t="s">
        <v>25</v>
      </c>
      <c r="B1738" s="27" t="s">
        <v>15</v>
      </c>
      <c r="C1738" s="28">
        <v>39965</v>
      </c>
      <c r="D1738" s="27">
        <v>24.99</v>
      </c>
      <c r="E1738" s="27">
        <v>24.99</v>
      </c>
      <c r="F1738" s="27">
        <v>24.37</v>
      </c>
      <c r="G1738" s="27">
        <v>24.61</v>
      </c>
      <c r="H1738" s="27">
        <v>128900</v>
      </c>
      <c r="I1738" s="29" t="str">
        <f t="shared" si="28"/>
        <v>Closed</v>
      </c>
    </row>
    <row r="1739" spans="1:9">
      <c r="A1739" s="27" t="s">
        <v>25</v>
      </c>
      <c r="B1739" s="27" t="s">
        <v>15</v>
      </c>
      <c r="C1739" s="28">
        <v>39962</v>
      </c>
      <c r="D1739" s="27">
        <v>25.29</v>
      </c>
      <c r="E1739" s="27">
        <v>25.7</v>
      </c>
      <c r="F1739" s="27">
        <v>24.18</v>
      </c>
      <c r="G1739" s="27">
        <v>24.89</v>
      </c>
      <c r="H1739" s="27">
        <v>178900</v>
      </c>
      <c r="I1739" s="29" t="str">
        <f t="shared" si="28"/>
        <v>Closed</v>
      </c>
    </row>
    <row r="1740" spans="1:9">
      <c r="A1740" s="27" t="s">
        <v>25</v>
      </c>
      <c r="B1740" s="27" t="s">
        <v>15</v>
      </c>
      <c r="C1740" s="28">
        <v>39961</v>
      </c>
      <c r="D1740" s="27">
        <v>25.15</v>
      </c>
      <c r="E1740" s="27">
        <v>25.84</v>
      </c>
      <c r="F1740" s="27">
        <v>24.93</v>
      </c>
      <c r="G1740" s="27">
        <v>25.41</v>
      </c>
      <c r="H1740" s="27">
        <v>262600</v>
      </c>
      <c r="I1740" s="29" t="str">
        <f t="shared" si="28"/>
        <v>Closed</v>
      </c>
    </row>
    <row r="1741" spans="1:9">
      <c r="A1741" s="27" t="s">
        <v>25</v>
      </c>
      <c r="B1741" s="27" t="s">
        <v>15</v>
      </c>
      <c r="C1741" s="28">
        <v>39960</v>
      </c>
      <c r="D1741" s="27">
        <v>24.93</v>
      </c>
      <c r="E1741" s="27">
        <v>25</v>
      </c>
      <c r="F1741" s="27">
        <v>24.02</v>
      </c>
      <c r="G1741" s="27">
        <v>24.47</v>
      </c>
      <c r="H1741" s="27">
        <v>216000</v>
      </c>
      <c r="I1741" s="29" t="str">
        <f t="shared" si="28"/>
        <v>Closed</v>
      </c>
    </row>
    <row r="1742" spans="1:9">
      <c r="A1742" s="27" t="s">
        <v>25</v>
      </c>
      <c r="B1742" s="27" t="s">
        <v>15</v>
      </c>
      <c r="C1742" s="28">
        <v>39959</v>
      </c>
      <c r="D1742" s="27">
        <v>25.75</v>
      </c>
      <c r="E1742" s="27">
        <v>26.12</v>
      </c>
      <c r="F1742" s="27">
        <v>24.22</v>
      </c>
      <c r="G1742" s="27">
        <v>24.73</v>
      </c>
      <c r="H1742" s="27">
        <v>310400</v>
      </c>
      <c r="I1742" s="29" t="str">
        <f t="shared" si="28"/>
        <v>Closed</v>
      </c>
    </row>
    <row r="1743" spans="1:9">
      <c r="A1743" s="27" t="s">
        <v>25</v>
      </c>
      <c r="B1743" s="27" t="s">
        <v>15</v>
      </c>
      <c r="C1743" s="28">
        <v>39955</v>
      </c>
      <c r="D1743" s="27">
        <v>26.1</v>
      </c>
      <c r="E1743" s="27">
        <v>26.11</v>
      </c>
      <c r="F1743" s="27">
        <v>25.61</v>
      </c>
      <c r="G1743" s="27">
        <v>26</v>
      </c>
      <c r="H1743" s="27">
        <v>305400</v>
      </c>
      <c r="I1743" s="29" t="str">
        <f t="shared" si="28"/>
        <v>Closed</v>
      </c>
    </row>
    <row r="1744" spans="1:9">
      <c r="A1744" s="27" t="s">
        <v>25</v>
      </c>
      <c r="B1744" s="27" t="s">
        <v>15</v>
      </c>
      <c r="C1744" s="28">
        <v>39954</v>
      </c>
      <c r="D1744" s="27">
        <v>26.04</v>
      </c>
      <c r="E1744" s="27">
        <v>26.89</v>
      </c>
      <c r="F1744" s="27">
        <v>26</v>
      </c>
      <c r="G1744" s="27">
        <v>26.28</v>
      </c>
      <c r="H1744" s="27">
        <v>354900</v>
      </c>
      <c r="I1744" s="29" t="str">
        <f t="shared" si="28"/>
        <v>Open</v>
      </c>
    </row>
    <row r="1745" spans="1:9">
      <c r="A1745" s="27" t="s">
        <v>25</v>
      </c>
      <c r="B1745" s="27" t="s">
        <v>15</v>
      </c>
      <c r="C1745" s="28">
        <v>39953</v>
      </c>
      <c r="D1745" s="27">
        <v>25.25</v>
      </c>
      <c r="E1745" s="27">
        <v>26.08</v>
      </c>
      <c r="F1745" s="27">
        <v>25.25</v>
      </c>
      <c r="G1745" s="27">
        <v>26.03</v>
      </c>
      <c r="H1745" s="27">
        <v>288900</v>
      </c>
      <c r="I1745" s="29" t="str">
        <f t="shared" si="28"/>
        <v>Open</v>
      </c>
    </row>
    <row r="1746" spans="1:9">
      <c r="A1746" s="27" t="s">
        <v>25</v>
      </c>
      <c r="B1746" s="27" t="s">
        <v>15</v>
      </c>
      <c r="C1746" s="28">
        <v>39952</v>
      </c>
      <c r="D1746" s="27">
        <v>25.35</v>
      </c>
      <c r="E1746" s="27">
        <v>25.8</v>
      </c>
      <c r="F1746" s="27">
        <v>24.45</v>
      </c>
      <c r="G1746" s="27">
        <v>25.53</v>
      </c>
      <c r="H1746" s="27">
        <v>313600</v>
      </c>
      <c r="I1746" s="29" t="str">
        <f t="shared" si="28"/>
        <v>Closed</v>
      </c>
    </row>
    <row r="1747" spans="1:9">
      <c r="A1747" s="27" t="s">
        <v>25</v>
      </c>
      <c r="B1747" s="27" t="s">
        <v>15</v>
      </c>
      <c r="C1747" s="28">
        <v>39951</v>
      </c>
      <c r="D1747" s="27">
        <v>24.5</v>
      </c>
      <c r="E1747" s="27">
        <v>25.4</v>
      </c>
      <c r="F1747" s="27">
        <v>24.47</v>
      </c>
      <c r="G1747" s="27">
        <v>25.3</v>
      </c>
      <c r="H1747" s="27">
        <v>255200</v>
      </c>
      <c r="I1747" s="29" t="str">
        <f t="shared" si="28"/>
        <v>Open</v>
      </c>
    </row>
    <row r="1748" spans="1:9">
      <c r="A1748" s="27" t="s">
        <v>25</v>
      </c>
      <c r="B1748" s="27" t="s">
        <v>15</v>
      </c>
      <c r="C1748" s="28">
        <v>39948</v>
      </c>
      <c r="D1748" s="27">
        <v>24.46</v>
      </c>
      <c r="E1748" s="27">
        <v>24.88</v>
      </c>
      <c r="F1748" s="27">
        <v>23.68</v>
      </c>
      <c r="G1748" s="27">
        <v>24.67</v>
      </c>
      <c r="H1748" s="27">
        <v>136100</v>
      </c>
      <c r="I1748" s="29" t="str">
        <f t="shared" si="28"/>
        <v>Closed</v>
      </c>
    </row>
    <row r="1749" spans="1:9">
      <c r="A1749" s="27" t="s">
        <v>25</v>
      </c>
      <c r="B1749" s="27" t="s">
        <v>15</v>
      </c>
      <c r="C1749" s="28">
        <v>39947</v>
      </c>
      <c r="D1749" s="27">
        <v>24.6</v>
      </c>
      <c r="E1749" s="27">
        <v>25.08</v>
      </c>
      <c r="F1749" s="27">
        <v>24.2</v>
      </c>
      <c r="G1749" s="27">
        <v>24.55</v>
      </c>
      <c r="H1749" s="27">
        <v>147900</v>
      </c>
      <c r="I1749" s="29" t="str">
        <f t="shared" si="28"/>
        <v>Closed</v>
      </c>
    </row>
    <row r="1750" spans="1:9">
      <c r="A1750" s="27" t="s">
        <v>25</v>
      </c>
      <c r="B1750" s="27" t="s">
        <v>15</v>
      </c>
      <c r="C1750" s="28">
        <v>39946</v>
      </c>
      <c r="D1750" s="27">
        <v>24.5</v>
      </c>
      <c r="E1750" s="27">
        <v>24.82</v>
      </c>
      <c r="F1750" s="27">
        <v>23.78</v>
      </c>
      <c r="G1750" s="27">
        <v>24.72</v>
      </c>
      <c r="H1750" s="27">
        <v>113500</v>
      </c>
      <c r="I1750" s="29" t="str">
        <f t="shared" si="28"/>
        <v>Closed</v>
      </c>
    </row>
    <row r="1751" spans="1:9">
      <c r="A1751" s="27" t="s">
        <v>25</v>
      </c>
      <c r="B1751" s="27" t="s">
        <v>15</v>
      </c>
      <c r="C1751" s="28">
        <v>39945</v>
      </c>
      <c r="D1751" s="27">
        <v>24.37</v>
      </c>
      <c r="E1751" s="27">
        <v>24.75</v>
      </c>
      <c r="F1751" s="27">
        <v>23.84</v>
      </c>
      <c r="G1751" s="27">
        <v>24.26</v>
      </c>
      <c r="H1751" s="27">
        <v>126600</v>
      </c>
      <c r="I1751" s="29" t="str">
        <f t="shared" si="28"/>
        <v>Closed</v>
      </c>
    </row>
    <row r="1752" spans="1:9">
      <c r="A1752" s="27" t="s">
        <v>25</v>
      </c>
      <c r="B1752" s="27" t="s">
        <v>15</v>
      </c>
      <c r="C1752" s="28">
        <v>39944</v>
      </c>
      <c r="D1752" s="27">
        <v>24.05</v>
      </c>
      <c r="E1752" s="27">
        <v>24.73</v>
      </c>
      <c r="F1752" s="27">
        <v>23.42</v>
      </c>
      <c r="G1752" s="27">
        <v>24.37</v>
      </c>
      <c r="H1752" s="27">
        <v>154000</v>
      </c>
      <c r="I1752" s="29" t="str">
        <f t="shared" si="28"/>
        <v>Closed</v>
      </c>
    </row>
    <row r="1753" spans="1:9">
      <c r="A1753" s="27" t="s">
        <v>25</v>
      </c>
      <c r="B1753" s="27" t="s">
        <v>15</v>
      </c>
      <c r="C1753" s="28">
        <v>39941</v>
      </c>
      <c r="D1753" s="27">
        <v>24.25</v>
      </c>
      <c r="E1753" s="27">
        <v>24.73</v>
      </c>
      <c r="F1753" s="27">
        <v>23.65</v>
      </c>
      <c r="G1753" s="27">
        <v>23.79</v>
      </c>
      <c r="H1753" s="27">
        <v>116300</v>
      </c>
      <c r="I1753" s="29" t="str">
        <f t="shared" si="28"/>
        <v>Closed</v>
      </c>
    </row>
    <row r="1754" spans="1:9">
      <c r="A1754" s="27" t="s">
        <v>25</v>
      </c>
      <c r="B1754" s="27" t="s">
        <v>15</v>
      </c>
      <c r="C1754" s="28">
        <v>39940</v>
      </c>
      <c r="D1754" s="27">
        <v>24.95</v>
      </c>
      <c r="E1754" s="27">
        <v>24.96</v>
      </c>
      <c r="F1754" s="27">
        <v>24.4</v>
      </c>
      <c r="G1754" s="27">
        <v>24.52</v>
      </c>
      <c r="H1754" s="27">
        <v>143000</v>
      </c>
      <c r="I1754" s="29" t="str">
        <f t="shared" si="28"/>
        <v>Closed</v>
      </c>
    </row>
    <row r="1755" spans="1:9">
      <c r="A1755" s="27" t="s">
        <v>25</v>
      </c>
      <c r="B1755" s="27" t="s">
        <v>15</v>
      </c>
      <c r="C1755" s="28">
        <v>39939</v>
      </c>
      <c r="D1755" s="27">
        <v>24.55</v>
      </c>
      <c r="E1755" s="27">
        <v>25.1</v>
      </c>
      <c r="F1755" s="27">
        <v>24.55</v>
      </c>
      <c r="G1755" s="27">
        <v>25.09</v>
      </c>
      <c r="H1755" s="27">
        <v>121400</v>
      </c>
      <c r="I1755" s="29" t="str">
        <f t="shared" si="28"/>
        <v>Open</v>
      </c>
    </row>
    <row r="1756" spans="1:9">
      <c r="A1756" s="27" t="s">
        <v>25</v>
      </c>
      <c r="B1756" s="27" t="s">
        <v>15</v>
      </c>
      <c r="C1756" s="28">
        <v>39938</v>
      </c>
      <c r="D1756" s="27">
        <v>24.8</v>
      </c>
      <c r="E1756" s="27">
        <v>25.13</v>
      </c>
      <c r="F1756" s="27">
        <v>24.31</v>
      </c>
      <c r="G1756" s="27">
        <v>24.33</v>
      </c>
      <c r="H1756" s="27">
        <v>143600</v>
      </c>
      <c r="I1756" s="29" t="str">
        <f t="shared" si="28"/>
        <v>Closed</v>
      </c>
    </row>
    <row r="1757" spans="1:9">
      <c r="A1757" s="27" t="s">
        <v>25</v>
      </c>
      <c r="B1757" s="27" t="s">
        <v>15</v>
      </c>
      <c r="C1757" s="28">
        <v>39937</v>
      </c>
      <c r="D1757" s="27">
        <v>23.93</v>
      </c>
      <c r="E1757" s="27">
        <v>25</v>
      </c>
      <c r="F1757" s="27">
        <v>23.93</v>
      </c>
      <c r="G1757" s="27">
        <v>24.76</v>
      </c>
      <c r="H1757" s="27">
        <v>119300</v>
      </c>
      <c r="I1757" s="29" t="str">
        <f t="shared" si="28"/>
        <v>Open</v>
      </c>
    </row>
    <row r="1758" spans="1:9">
      <c r="A1758" s="27" t="s">
        <v>25</v>
      </c>
      <c r="B1758" s="27" t="s">
        <v>15</v>
      </c>
      <c r="C1758" s="28">
        <v>39934</v>
      </c>
      <c r="D1758" s="27">
        <v>24.45</v>
      </c>
      <c r="E1758" s="27">
        <v>24.73</v>
      </c>
      <c r="F1758" s="27">
        <v>23.95</v>
      </c>
      <c r="G1758" s="27">
        <v>24</v>
      </c>
      <c r="H1758" s="27">
        <v>138800</v>
      </c>
      <c r="I1758" s="29" t="str">
        <f t="shared" si="28"/>
        <v>Closed</v>
      </c>
    </row>
    <row r="1759" spans="1:9">
      <c r="A1759" s="27" t="s">
        <v>25</v>
      </c>
      <c r="B1759" s="27" t="s">
        <v>15</v>
      </c>
      <c r="C1759" s="28">
        <v>39933</v>
      </c>
      <c r="D1759" s="27">
        <v>24.68</v>
      </c>
      <c r="E1759" s="27">
        <v>24.7</v>
      </c>
      <c r="F1759" s="27">
        <v>23.79</v>
      </c>
      <c r="G1759" s="27">
        <v>24.7</v>
      </c>
      <c r="H1759" s="27">
        <v>197200</v>
      </c>
      <c r="I1759" s="29" t="str">
        <f t="shared" si="28"/>
        <v>Closed</v>
      </c>
    </row>
    <row r="1760" spans="1:9">
      <c r="A1760" s="27" t="s">
        <v>25</v>
      </c>
      <c r="B1760" s="27" t="s">
        <v>15</v>
      </c>
      <c r="C1760" s="28">
        <v>39932</v>
      </c>
      <c r="D1760" s="27">
        <v>24.25</v>
      </c>
      <c r="E1760" s="27">
        <v>24.93</v>
      </c>
      <c r="F1760" s="27">
        <v>24.17</v>
      </c>
      <c r="G1760" s="27">
        <v>24.93</v>
      </c>
      <c r="H1760" s="27">
        <v>154500</v>
      </c>
      <c r="I1760" s="29" t="str">
        <f t="shared" si="28"/>
        <v>Open</v>
      </c>
    </row>
    <row r="1761" spans="1:9">
      <c r="A1761" s="27" t="s">
        <v>25</v>
      </c>
      <c r="B1761" s="27" t="s">
        <v>15</v>
      </c>
      <c r="C1761" s="28">
        <v>39931</v>
      </c>
      <c r="D1761" s="27">
        <v>23.83</v>
      </c>
      <c r="E1761" s="27">
        <v>24.26</v>
      </c>
      <c r="F1761" s="27">
        <v>23.8</v>
      </c>
      <c r="G1761" s="27">
        <v>24.18</v>
      </c>
      <c r="H1761" s="27">
        <v>106100</v>
      </c>
      <c r="I1761" s="29" t="str">
        <f t="shared" si="28"/>
        <v>Open</v>
      </c>
    </row>
    <row r="1762" spans="1:9">
      <c r="A1762" s="27" t="s">
        <v>25</v>
      </c>
      <c r="B1762" s="27" t="s">
        <v>15</v>
      </c>
      <c r="C1762" s="28">
        <v>39930</v>
      </c>
      <c r="D1762" s="27">
        <v>23.72</v>
      </c>
      <c r="E1762" s="27">
        <v>24.03</v>
      </c>
      <c r="F1762" s="27">
        <v>23.45</v>
      </c>
      <c r="G1762" s="27">
        <v>23.88</v>
      </c>
      <c r="H1762" s="27">
        <v>129500</v>
      </c>
      <c r="I1762" s="29" t="str">
        <f t="shared" si="28"/>
        <v>Closed</v>
      </c>
    </row>
    <row r="1763" spans="1:9">
      <c r="A1763" s="27" t="s">
        <v>25</v>
      </c>
      <c r="B1763" s="27" t="s">
        <v>15</v>
      </c>
      <c r="C1763" s="28">
        <v>39927</v>
      </c>
      <c r="D1763" s="27">
        <v>23.55</v>
      </c>
      <c r="E1763" s="27">
        <v>24.1</v>
      </c>
      <c r="F1763" s="27">
        <v>23.55</v>
      </c>
      <c r="G1763" s="27">
        <v>23.97</v>
      </c>
      <c r="H1763" s="27">
        <v>68500</v>
      </c>
      <c r="I1763" s="29" t="str">
        <f t="shared" si="28"/>
        <v>Open</v>
      </c>
    </row>
    <row r="1764" spans="1:9">
      <c r="A1764" s="27" t="s">
        <v>25</v>
      </c>
      <c r="B1764" s="27" t="s">
        <v>15</v>
      </c>
      <c r="C1764" s="28">
        <v>39926</v>
      </c>
      <c r="D1764" s="27">
        <v>22.73</v>
      </c>
      <c r="E1764" s="27">
        <v>23.9</v>
      </c>
      <c r="F1764" s="27">
        <v>22.73</v>
      </c>
      <c r="G1764" s="27">
        <v>23.9</v>
      </c>
      <c r="H1764" s="27">
        <v>99700</v>
      </c>
      <c r="I1764" s="29" t="str">
        <f t="shared" si="28"/>
        <v>Open</v>
      </c>
    </row>
    <row r="1765" spans="1:9">
      <c r="A1765" s="27" t="s">
        <v>25</v>
      </c>
      <c r="B1765" s="27" t="s">
        <v>15</v>
      </c>
      <c r="C1765" s="28">
        <v>39925</v>
      </c>
      <c r="D1765" s="27">
        <v>23.1</v>
      </c>
      <c r="E1765" s="27">
        <v>23.36</v>
      </c>
      <c r="F1765" s="27">
        <v>22.62</v>
      </c>
      <c r="G1765" s="27">
        <v>22.64</v>
      </c>
      <c r="H1765" s="27">
        <v>75900</v>
      </c>
      <c r="I1765" s="29" t="str">
        <f t="shared" si="28"/>
        <v>Closed</v>
      </c>
    </row>
    <row r="1766" spans="1:9">
      <c r="A1766" s="27" t="s">
        <v>25</v>
      </c>
      <c r="B1766" s="27" t="s">
        <v>15</v>
      </c>
      <c r="C1766" s="28">
        <v>39924</v>
      </c>
      <c r="D1766" s="27">
        <v>22.18</v>
      </c>
      <c r="E1766" s="27">
        <v>23.33</v>
      </c>
      <c r="F1766" s="27">
        <v>22.18</v>
      </c>
      <c r="G1766" s="27">
        <v>23.25</v>
      </c>
      <c r="H1766" s="27">
        <v>153200</v>
      </c>
      <c r="I1766" s="29" t="str">
        <f t="shared" si="28"/>
        <v>Open</v>
      </c>
    </row>
    <row r="1767" spans="1:9">
      <c r="A1767" s="27" t="s">
        <v>25</v>
      </c>
      <c r="B1767" s="27" t="s">
        <v>15</v>
      </c>
      <c r="C1767" s="28">
        <v>39923</v>
      </c>
      <c r="D1767" s="27">
        <v>22.32</v>
      </c>
      <c r="E1767" s="27">
        <v>22.5</v>
      </c>
      <c r="F1767" s="27">
        <v>21.78</v>
      </c>
      <c r="G1767" s="27">
        <v>22.03</v>
      </c>
      <c r="H1767" s="27">
        <v>109900</v>
      </c>
      <c r="I1767" s="29" t="str">
        <f t="shared" si="28"/>
        <v>Closed</v>
      </c>
    </row>
    <row r="1768" spans="1:9">
      <c r="A1768" s="27" t="s">
        <v>25</v>
      </c>
      <c r="B1768" s="27" t="s">
        <v>15</v>
      </c>
      <c r="C1768" s="28">
        <v>39920</v>
      </c>
      <c r="D1768" s="27">
        <v>22.2</v>
      </c>
      <c r="E1768" s="27">
        <v>23</v>
      </c>
      <c r="F1768" s="27">
        <v>22.07</v>
      </c>
      <c r="G1768" s="27">
        <v>22.57</v>
      </c>
      <c r="H1768" s="27">
        <v>142800</v>
      </c>
      <c r="I1768" s="29" t="str">
        <f t="shared" si="28"/>
        <v>Open</v>
      </c>
    </row>
    <row r="1769" spans="1:9">
      <c r="A1769" s="27" t="s">
        <v>25</v>
      </c>
      <c r="B1769" s="27" t="s">
        <v>15</v>
      </c>
      <c r="C1769" s="28">
        <v>39919</v>
      </c>
      <c r="D1769" s="27">
        <v>22.82</v>
      </c>
      <c r="E1769" s="27">
        <v>22.82</v>
      </c>
      <c r="F1769" s="27">
        <v>21.63</v>
      </c>
      <c r="G1769" s="27">
        <v>21.97</v>
      </c>
      <c r="H1769" s="27">
        <v>173400</v>
      </c>
      <c r="I1769" s="29" t="str">
        <f t="shared" si="28"/>
        <v>Closed</v>
      </c>
    </row>
    <row r="1770" spans="1:9">
      <c r="A1770" s="27" t="s">
        <v>25</v>
      </c>
      <c r="B1770" s="27" t="s">
        <v>15</v>
      </c>
      <c r="C1770" s="28">
        <v>39918</v>
      </c>
      <c r="D1770" s="27">
        <v>23.15</v>
      </c>
      <c r="E1770" s="27">
        <v>23.5</v>
      </c>
      <c r="F1770" s="27">
        <v>22.55</v>
      </c>
      <c r="G1770" s="27">
        <v>22.8</v>
      </c>
      <c r="H1770" s="27">
        <v>123700</v>
      </c>
      <c r="I1770" s="29" t="str">
        <f t="shared" si="28"/>
        <v>Closed</v>
      </c>
    </row>
    <row r="1771" spans="1:9">
      <c r="A1771" s="27" t="s">
        <v>25</v>
      </c>
      <c r="B1771" s="27" t="s">
        <v>15</v>
      </c>
      <c r="C1771" s="28">
        <v>39917</v>
      </c>
      <c r="D1771" s="27">
        <v>23.66</v>
      </c>
      <c r="E1771" s="27">
        <v>24</v>
      </c>
      <c r="F1771" s="27">
        <v>22.87</v>
      </c>
      <c r="G1771" s="27">
        <v>23.15</v>
      </c>
      <c r="H1771" s="27">
        <v>120400</v>
      </c>
      <c r="I1771" s="29" t="str">
        <f t="shared" si="28"/>
        <v>Closed</v>
      </c>
    </row>
    <row r="1772" spans="1:9">
      <c r="A1772" s="27" t="s">
        <v>25</v>
      </c>
      <c r="B1772" s="27" t="s">
        <v>15</v>
      </c>
      <c r="C1772" s="28">
        <v>39916</v>
      </c>
      <c r="D1772" s="27">
        <v>23.35</v>
      </c>
      <c r="E1772" s="27">
        <v>24.26</v>
      </c>
      <c r="F1772" s="27">
        <v>23.35</v>
      </c>
      <c r="G1772" s="27">
        <v>23.86</v>
      </c>
      <c r="H1772" s="27">
        <v>119900</v>
      </c>
      <c r="I1772" s="29" t="str">
        <f t="shared" si="28"/>
        <v>Open</v>
      </c>
    </row>
    <row r="1773" spans="1:9">
      <c r="A1773" s="27" t="s">
        <v>25</v>
      </c>
      <c r="B1773" s="27" t="s">
        <v>15</v>
      </c>
      <c r="C1773" s="28">
        <v>39912</v>
      </c>
      <c r="D1773" s="27">
        <v>23.27</v>
      </c>
      <c r="E1773" s="27">
        <v>23.48</v>
      </c>
      <c r="F1773" s="27">
        <v>22.38</v>
      </c>
      <c r="G1773" s="27">
        <v>23.1</v>
      </c>
      <c r="H1773" s="27">
        <v>125900</v>
      </c>
      <c r="I1773" s="29" t="str">
        <f t="shared" si="28"/>
        <v>Closed</v>
      </c>
    </row>
    <row r="1774" spans="1:9">
      <c r="A1774" s="27" t="s">
        <v>25</v>
      </c>
      <c r="B1774" s="27" t="s">
        <v>15</v>
      </c>
      <c r="C1774" s="28">
        <v>39911</v>
      </c>
      <c r="D1774" s="27">
        <v>24.25</v>
      </c>
      <c r="E1774" s="27">
        <v>24.32</v>
      </c>
      <c r="F1774" s="27">
        <v>23</v>
      </c>
      <c r="G1774" s="27">
        <v>23.07</v>
      </c>
      <c r="H1774" s="27">
        <v>112700</v>
      </c>
      <c r="I1774" s="29" t="str">
        <f t="shared" si="28"/>
        <v>Closed</v>
      </c>
    </row>
    <row r="1775" spans="1:9">
      <c r="A1775" s="27" t="s">
        <v>25</v>
      </c>
      <c r="B1775" s="27" t="s">
        <v>15</v>
      </c>
      <c r="C1775" s="28">
        <v>39910</v>
      </c>
      <c r="D1775" s="27">
        <v>23.25</v>
      </c>
      <c r="E1775" s="27">
        <v>24.5</v>
      </c>
      <c r="F1775" s="27">
        <v>23.06</v>
      </c>
      <c r="G1775" s="27">
        <v>24.5</v>
      </c>
      <c r="H1775" s="27">
        <v>139800</v>
      </c>
      <c r="I1775" s="29" t="str">
        <f t="shared" si="28"/>
        <v>Closed</v>
      </c>
    </row>
    <row r="1776" spans="1:9">
      <c r="A1776" s="27" t="s">
        <v>25</v>
      </c>
      <c r="B1776" s="27" t="s">
        <v>15</v>
      </c>
      <c r="C1776" s="28">
        <v>39909</v>
      </c>
      <c r="D1776" s="27">
        <v>23.5</v>
      </c>
      <c r="E1776" s="27">
        <v>23.99</v>
      </c>
      <c r="F1776" s="27">
        <v>23</v>
      </c>
      <c r="G1776" s="27">
        <v>23.01</v>
      </c>
      <c r="H1776" s="27">
        <v>113800</v>
      </c>
      <c r="I1776" s="29" t="str">
        <f t="shared" si="28"/>
        <v>Closed</v>
      </c>
    </row>
    <row r="1777" spans="1:9">
      <c r="A1777" s="27" t="s">
        <v>25</v>
      </c>
      <c r="B1777" s="27" t="s">
        <v>15</v>
      </c>
      <c r="C1777" s="28">
        <v>39906</v>
      </c>
      <c r="D1777" s="27">
        <v>24.4</v>
      </c>
      <c r="E1777" s="27">
        <v>24.97</v>
      </c>
      <c r="F1777" s="27">
        <v>23.45</v>
      </c>
      <c r="G1777" s="27">
        <v>23.6</v>
      </c>
      <c r="H1777" s="27">
        <v>146800</v>
      </c>
      <c r="I1777" s="29" t="str">
        <f t="shared" si="28"/>
        <v>Closed</v>
      </c>
    </row>
    <row r="1778" spans="1:9">
      <c r="A1778" s="27" t="s">
        <v>25</v>
      </c>
      <c r="B1778" s="27" t="s">
        <v>15</v>
      </c>
      <c r="C1778" s="28">
        <v>39905</v>
      </c>
      <c r="D1778" s="27">
        <v>24.75</v>
      </c>
      <c r="E1778" s="27">
        <v>25</v>
      </c>
      <c r="F1778" s="27">
        <v>24.25</v>
      </c>
      <c r="G1778" s="27">
        <v>24.25</v>
      </c>
      <c r="H1778" s="27">
        <v>124300</v>
      </c>
      <c r="I1778" s="29" t="str">
        <f t="shared" si="28"/>
        <v>Closed</v>
      </c>
    </row>
    <row r="1779" spans="1:9">
      <c r="A1779" s="27" t="s">
        <v>25</v>
      </c>
      <c r="B1779" s="27" t="s">
        <v>15</v>
      </c>
      <c r="C1779" s="28">
        <v>39904</v>
      </c>
      <c r="D1779" s="27">
        <v>25.25</v>
      </c>
      <c r="E1779" s="27">
        <v>25.45</v>
      </c>
      <c r="F1779" s="27">
        <v>24.71</v>
      </c>
      <c r="G1779" s="27">
        <v>24.85</v>
      </c>
      <c r="H1779" s="27">
        <v>115800</v>
      </c>
      <c r="I1779" s="29" t="str">
        <f t="shared" si="28"/>
        <v>Closed</v>
      </c>
    </row>
    <row r="1780" spans="1:9">
      <c r="A1780" s="27" t="s">
        <v>25</v>
      </c>
      <c r="B1780" s="27" t="s">
        <v>15</v>
      </c>
      <c r="C1780" s="28">
        <v>39903</v>
      </c>
      <c r="D1780" s="27">
        <v>25.51</v>
      </c>
      <c r="E1780" s="27">
        <v>25.75</v>
      </c>
      <c r="F1780" s="27">
        <v>25.17</v>
      </c>
      <c r="G1780" s="27">
        <v>25.25</v>
      </c>
      <c r="H1780" s="27">
        <v>96000</v>
      </c>
      <c r="I1780" s="29" t="str">
        <f t="shared" si="28"/>
        <v>Closed</v>
      </c>
    </row>
    <row r="1781" spans="1:9">
      <c r="A1781" s="27" t="s">
        <v>25</v>
      </c>
      <c r="B1781" s="27" t="s">
        <v>15</v>
      </c>
      <c r="C1781" s="28">
        <v>39902</v>
      </c>
      <c r="D1781" s="27">
        <v>25.4</v>
      </c>
      <c r="E1781" s="27">
        <v>25.83</v>
      </c>
      <c r="F1781" s="27">
        <v>25.22</v>
      </c>
      <c r="G1781" s="27">
        <v>25.76</v>
      </c>
      <c r="H1781" s="27">
        <v>83500</v>
      </c>
      <c r="I1781" s="29" t="str">
        <f t="shared" si="28"/>
        <v>Closed</v>
      </c>
    </row>
    <row r="1782" spans="1:9">
      <c r="A1782" s="27" t="s">
        <v>25</v>
      </c>
      <c r="B1782" s="27" t="s">
        <v>15</v>
      </c>
      <c r="C1782" s="28">
        <v>39899</v>
      </c>
      <c r="D1782" s="27">
        <v>24.7</v>
      </c>
      <c r="E1782" s="27">
        <v>25.65</v>
      </c>
      <c r="F1782" s="27">
        <v>24.45</v>
      </c>
      <c r="G1782" s="27">
        <v>25.6</v>
      </c>
      <c r="H1782" s="27">
        <v>198200</v>
      </c>
      <c r="I1782" s="29" t="str">
        <f t="shared" si="28"/>
        <v>Closed</v>
      </c>
    </row>
    <row r="1783" spans="1:9">
      <c r="A1783" s="27" t="s">
        <v>25</v>
      </c>
      <c r="B1783" s="27" t="s">
        <v>15</v>
      </c>
      <c r="C1783" s="28">
        <v>39898</v>
      </c>
      <c r="D1783" s="27">
        <v>25.58</v>
      </c>
      <c r="E1783" s="27">
        <v>25.77</v>
      </c>
      <c r="F1783" s="27">
        <v>24.59</v>
      </c>
      <c r="G1783" s="27">
        <v>24.6</v>
      </c>
      <c r="H1783" s="27">
        <v>123900</v>
      </c>
      <c r="I1783" s="29" t="str">
        <f t="shared" si="28"/>
        <v>Closed</v>
      </c>
    </row>
    <row r="1784" spans="1:9">
      <c r="A1784" s="27" t="s">
        <v>25</v>
      </c>
      <c r="B1784" s="27" t="s">
        <v>15</v>
      </c>
      <c r="C1784" s="28">
        <v>39897</v>
      </c>
      <c r="D1784" s="27">
        <v>24.63</v>
      </c>
      <c r="E1784" s="27">
        <v>25.68</v>
      </c>
      <c r="F1784" s="27">
        <v>24.63</v>
      </c>
      <c r="G1784" s="27">
        <v>25.68</v>
      </c>
      <c r="H1784" s="27">
        <v>167100</v>
      </c>
      <c r="I1784" s="29" t="str">
        <f t="shared" si="28"/>
        <v>Open</v>
      </c>
    </row>
    <row r="1785" spans="1:9">
      <c r="A1785" s="27" t="s">
        <v>25</v>
      </c>
      <c r="B1785" s="27" t="s">
        <v>15</v>
      </c>
      <c r="C1785" s="28">
        <v>39896</v>
      </c>
      <c r="D1785" s="27">
        <v>25.23</v>
      </c>
      <c r="E1785" s="27">
        <v>25.23</v>
      </c>
      <c r="F1785" s="27">
        <v>24.28</v>
      </c>
      <c r="G1785" s="27">
        <v>24.43</v>
      </c>
      <c r="H1785" s="27">
        <v>182900</v>
      </c>
      <c r="I1785" s="29" t="str">
        <f t="shared" si="28"/>
        <v>Closed</v>
      </c>
    </row>
    <row r="1786" spans="1:9">
      <c r="A1786" s="27" t="s">
        <v>25</v>
      </c>
      <c r="B1786" s="27" t="s">
        <v>15</v>
      </c>
      <c r="C1786" s="28">
        <v>39895</v>
      </c>
      <c r="D1786" s="27">
        <v>24.47</v>
      </c>
      <c r="E1786" s="27">
        <v>25.25</v>
      </c>
      <c r="F1786" s="27">
        <v>24.16</v>
      </c>
      <c r="G1786" s="27">
        <v>25.24</v>
      </c>
      <c r="H1786" s="27">
        <v>168900</v>
      </c>
      <c r="I1786" s="29" t="str">
        <f t="shared" si="28"/>
        <v>Closed</v>
      </c>
    </row>
    <row r="1787" spans="1:9">
      <c r="A1787" s="27" t="s">
        <v>25</v>
      </c>
      <c r="B1787" s="27" t="s">
        <v>15</v>
      </c>
      <c r="C1787" s="28">
        <v>39892</v>
      </c>
      <c r="D1787" s="27">
        <v>25.09</v>
      </c>
      <c r="E1787" s="27">
        <v>25.09</v>
      </c>
      <c r="F1787" s="27">
        <v>24.25</v>
      </c>
      <c r="G1787" s="27">
        <v>24.45</v>
      </c>
      <c r="H1787" s="27">
        <v>178900</v>
      </c>
      <c r="I1787" s="29" t="str">
        <f t="shared" si="28"/>
        <v>Closed</v>
      </c>
    </row>
    <row r="1788" spans="1:9">
      <c r="A1788" s="27" t="s">
        <v>25</v>
      </c>
      <c r="B1788" s="27" t="s">
        <v>15</v>
      </c>
      <c r="C1788" s="28">
        <v>39891</v>
      </c>
      <c r="D1788" s="27">
        <v>24.7</v>
      </c>
      <c r="E1788" s="27">
        <v>25.75</v>
      </c>
      <c r="F1788" s="27">
        <v>24.5</v>
      </c>
      <c r="G1788" s="27">
        <v>25.09</v>
      </c>
      <c r="H1788" s="27">
        <v>220500</v>
      </c>
      <c r="I1788" s="29" t="str">
        <f t="shared" si="28"/>
        <v>Closed</v>
      </c>
    </row>
    <row r="1789" spans="1:9">
      <c r="A1789" s="27" t="s">
        <v>25</v>
      </c>
      <c r="B1789" s="27" t="s">
        <v>15</v>
      </c>
      <c r="C1789" s="28">
        <v>39890</v>
      </c>
      <c r="D1789" s="27">
        <v>25.31</v>
      </c>
      <c r="E1789" s="27">
        <v>25.69</v>
      </c>
      <c r="F1789" s="27">
        <v>24.62</v>
      </c>
      <c r="G1789" s="27">
        <v>24.68</v>
      </c>
      <c r="H1789" s="27">
        <v>123500</v>
      </c>
      <c r="I1789" s="29" t="str">
        <f t="shared" si="28"/>
        <v>Closed</v>
      </c>
    </row>
    <row r="1790" spans="1:9">
      <c r="A1790" s="27" t="s">
        <v>25</v>
      </c>
      <c r="B1790" s="27" t="s">
        <v>15</v>
      </c>
      <c r="C1790" s="28">
        <v>39889</v>
      </c>
      <c r="D1790" s="27">
        <v>25.24</v>
      </c>
      <c r="E1790" s="27">
        <v>25.85</v>
      </c>
      <c r="F1790" s="27">
        <v>24.81</v>
      </c>
      <c r="G1790" s="27">
        <v>25.2</v>
      </c>
      <c r="H1790" s="27">
        <v>120800</v>
      </c>
      <c r="I1790" s="29" t="str">
        <f t="shared" si="28"/>
        <v>Closed</v>
      </c>
    </row>
    <row r="1791" spans="1:9">
      <c r="A1791" s="27" t="s">
        <v>25</v>
      </c>
      <c r="B1791" s="27" t="s">
        <v>15</v>
      </c>
      <c r="C1791" s="28">
        <v>39888</v>
      </c>
      <c r="D1791" s="27">
        <v>25.32</v>
      </c>
      <c r="E1791" s="27">
        <v>25.75</v>
      </c>
      <c r="F1791" s="27">
        <v>25.13</v>
      </c>
      <c r="G1791" s="27">
        <v>25.14</v>
      </c>
      <c r="H1791" s="27">
        <v>179500</v>
      </c>
      <c r="I1791" s="29" t="str">
        <f t="shared" si="28"/>
        <v>Closed</v>
      </c>
    </row>
    <row r="1792" spans="1:9">
      <c r="A1792" s="27" t="s">
        <v>25</v>
      </c>
      <c r="B1792" s="27" t="s">
        <v>15</v>
      </c>
      <c r="C1792" s="28">
        <v>39885</v>
      </c>
      <c r="D1792" s="27">
        <v>25.6</v>
      </c>
      <c r="E1792" s="27">
        <v>25.66</v>
      </c>
      <c r="F1792" s="27">
        <v>24.92</v>
      </c>
      <c r="G1792" s="27">
        <v>25.22</v>
      </c>
      <c r="H1792" s="27">
        <v>44900</v>
      </c>
      <c r="I1792" s="29" t="str">
        <f t="shared" si="28"/>
        <v>Closed</v>
      </c>
    </row>
    <row r="1793" spans="1:9">
      <c r="A1793" s="27" t="s">
        <v>25</v>
      </c>
      <c r="B1793" s="27" t="s">
        <v>15</v>
      </c>
      <c r="C1793" s="28">
        <v>39884</v>
      </c>
      <c r="D1793" s="27">
        <v>24.9</v>
      </c>
      <c r="E1793" s="27">
        <v>25.79</v>
      </c>
      <c r="F1793" s="27">
        <v>24.89</v>
      </c>
      <c r="G1793" s="27">
        <v>25.65</v>
      </c>
      <c r="H1793" s="27">
        <v>93800</v>
      </c>
      <c r="I1793" s="29" t="str">
        <f t="shared" si="28"/>
        <v>Open</v>
      </c>
    </row>
    <row r="1794" spans="1:9">
      <c r="A1794" s="27" t="s">
        <v>25</v>
      </c>
      <c r="B1794" s="27" t="s">
        <v>15</v>
      </c>
      <c r="C1794" s="28">
        <v>39883</v>
      </c>
      <c r="D1794" s="27">
        <v>25.59</v>
      </c>
      <c r="E1794" s="27">
        <v>25.99</v>
      </c>
      <c r="F1794" s="27">
        <v>24.97</v>
      </c>
      <c r="G1794" s="27">
        <v>25.1</v>
      </c>
      <c r="H1794" s="27">
        <v>258500</v>
      </c>
      <c r="I1794" s="29" t="str">
        <f t="shared" si="28"/>
        <v>Closed</v>
      </c>
    </row>
    <row r="1795" spans="1:9">
      <c r="A1795" s="27" t="s">
        <v>25</v>
      </c>
      <c r="B1795" s="27" t="s">
        <v>15</v>
      </c>
      <c r="C1795" s="28">
        <v>39882</v>
      </c>
      <c r="D1795" s="27">
        <v>25.93</v>
      </c>
      <c r="E1795" s="27">
        <v>25.99</v>
      </c>
      <c r="F1795" s="27">
        <v>25.38</v>
      </c>
      <c r="G1795" s="27">
        <v>25.49</v>
      </c>
      <c r="H1795" s="27">
        <v>112500</v>
      </c>
      <c r="I1795" s="29" t="str">
        <f t="shared" si="28"/>
        <v>Closed</v>
      </c>
    </row>
    <row r="1796" spans="1:9">
      <c r="A1796" s="27" t="s">
        <v>25</v>
      </c>
      <c r="B1796" s="27" t="s">
        <v>15</v>
      </c>
      <c r="C1796" s="28">
        <v>39881</v>
      </c>
      <c r="D1796" s="27">
        <v>25.45</v>
      </c>
      <c r="E1796" s="27">
        <v>26.35</v>
      </c>
      <c r="F1796" s="27">
        <v>25.45</v>
      </c>
      <c r="G1796" s="27">
        <v>26.13</v>
      </c>
      <c r="H1796" s="27">
        <v>205700</v>
      </c>
      <c r="I1796" s="29" t="str">
        <f t="shared" ref="I1796:I1859" si="29">IF(F1796&lt;D1796-0.15,"Closed","Open")</f>
        <v>Open</v>
      </c>
    </row>
    <row r="1797" spans="1:9">
      <c r="A1797" s="27" t="s">
        <v>25</v>
      </c>
      <c r="B1797" s="27" t="s">
        <v>15</v>
      </c>
      <c r="C1797" s="28">
        <v>39878</v>
      </c>
      <c r="D1797" s="27">
        <v>25.1</v>
      </c>
      <c r="E1797" s="27">
        <v>25.96</v>
      </c>
      <c r="F1797" s="27">
        <v>25</v>
      </c>
      <c r="G1797" s="27">
        <v>25.95</v>
      </c>
      <c r="H1797" s="27">
        <v>162000</v>
      </c>
      <c r="I1797" s="29" t="str">
        <f t="shared" si="29"/>
        <v>Open</v>
      </c>
    </row>
    <row r="1798" spans="1:9">
      <c r="A1798" s="27" t="s">
        <v>25</v>
      </c>
      <c r="B1798" s="27" t="s">
        <v>15</v>
      </c>
      <c r="C1798" s="28">
        <v>39877</v>
      </c>
      <c r="D1798" s="27">
        <v>25.17</v>
      </c>
      <c r="E1798" s="27">
        <v>25.27</v>
      </c>
      <c r="F1798" s="27">
        <v>24.75</v>
      </c>
      <c r="G1798" s="27">
        <v>25.05</v>
      </c>
      <c r="H1798" s="27">
        <v>123000</v>
      </c>
      <c r="I1798" s="29" t="str">
        <f t="shared" si="29"/>
        <v>Closed</v>
      </c>
    </row>
    <row r="1799" spans="1:9">
      <c r="A1799" s="27" t="s">
        <v>25</v>
      </c>
      <c r="B1799" s="27" t="s">
        <v>15</v>
      </c>
      <c r="C1799" s="28">
        <v>39876</v>
      </c>
      <c r="D1799" s="27">
        <v>23.72</v>
      </c>
      <c r="E1799" s="27">
        <v>25.37</v>
      </c>
      <c r="F1799" s="27">
        <v>23.65</v>
      </c>
      <c r="G1799" s="27">
        <v>25.37</v>
      </c>
      <c r="H1799" s="27">
        <v>164500</v>
      </c>
      <c r="I1799" s="29" t="str">
        <f t="shared" si="29"/>
        <v>Open</v>
      </c>
    </row>
    <row r="1800" spans="1:9">
      <c r="A1800" s="27" t="s">
        <v>25</v>
      </c>
      <c r="B1800" s="27" t="s">
        <v>15</v>
      </c>
      <c r="C1800" s="28">
        <v>39875</v>
      </c>
      <c r="D1800" s="27">
        <v>23.3</v>
      </c>
      <c r="E1800" s="27">
        <v>24</v>
      </c>
      <c r="F1800" s="27">
        <v>23.05</v>
      </c>
      <c r="G1800" s="27">
        <v>23.97</v>
      </c>
      <c r="H1800" s="27">
        <v>167300</v>
      </c>
      <c r="I1800" s="29" t="str">
        <f t="shared" si="29"/>
        <v>Closed</v>
      </c>
    </row>
    <row r="1801" spans="1:9">
      <c r="A1801" s="27" t="s">
        <v>25</v>
      </c>
      <c r="B1801" s="27" t="s">
        <v>15</v>
      </c>
      <c r="C1801" s="28">
        <v>39874</v>
      </c>
      <c r="D1801" s="27">
        <v>24.15</v>
      </c>
      <c r="E1801" s="27">
        <v>24.2</v>
      </c>
      <c r="F1801" s="27">
        <v>22.86</v>
      </c>
      <c r="G1801" s="27">
        <v>22.94</v>
      </c>
      <c r="H1801" s="27">
        <v>242100</v>
      </c>
      <c r="I1801" s="29" t="str">
        <f t="shared" si="29"/>
        <v>Closed</v>
      </c>
    </row>
    <row r="1802" spans="1:9">
      <c r="A1802" s="27" t="s">
        <v>25</v>
      </c>
      <c r="B1802" s="27" t="s">
        <v>15</v>
      </c>
      <c r="C1802" s="28">
        <v>39871</v>
      </c>
      <c r="D1802" s="27">
        <v>24.21</v>
      </c>
      <c r="E1802" s="27">
        <v>24.76</v>
      </c>
      <c r="F1802" s="27">
        <v>24.05</v>
      </c>
      <c r="G1802" s="27">
        <v>24.4</v>
      </c>
      <c r="H1802" s="27">
        <v>97800</v>
      </c>
      <c r="I1802" s="29" t="str">
        <f t="shared" si="29"/>
        <v>Closed</v>
      </c>
    </row>
    <row r="1803" spans="1:9">
      <c r="A1803" s="27" t="s">
        <v>25</v>
      </c>
      <c r="B1803" s="27" t="s">
        <v>15</v>
      </c>
      <c r="C1803" s="28">
        <v>39870</v>
      </c>
      <c r="D1803" s="27">
        <v>24.2</v>
      </c>
      <c r="E1803" s="27">
        <v>24.43</v>
      </c>
      <c r="F1803" s="27">
        <v>23.7</v>
      </c>
      <c r="G1803" s="27">
        <v>24.31</v>
      </c>
      <c r="H1803" s="27">
        <v>135800</v>
      </c>
      <c r="I1803" s="29" t="str">
        <f t="shared" si="29"/>
        <v>Closed</v>
      </c>
    </row>
    <row r="1804" spans="1:9">
      <c r="A1804" s="27" t="s">
        <v>25</v>
      </c>
      <c r="B1804" s="27" t="s">
        <v>15</v>
      </c>
      <c r="C1804" s="28">
        <v>39869</v>
      </c>
      <c r="D1804" s="27">
        <v>24.6</v>
      </c>
      <c r="E1804" s="27">
        <v>24.77</v>
      </c>
      <c r="F1804" s="27">
        <v>23.81</v>
      </c>
      <c r="G1804" s="27">
        <v>24.3</v>
      </c>
      <c r="H1804" s="27">
        <v>95700</v>
      </c>
      <c r="I1804" s="29" t="str">
        <f t="shared" si="29"/>
        <v>Closed</v>
      </c>
    </row>
    <row r="1805" spans="1:9">
      <c r="A1805" s="27" t="s">
        <v>25</v>
      </c>
      <c r="B1805" s="27" t="s">
        <v>15</v>
      </c>
      <c r="C1805" s="28">
        <v>39868</v>
      </c>
      <c r="D1805" s="27">
        <v>24.89</v>
      </c>
      <c r="E1805" s="27">
        <v>25.16</v>
      </c>
      <c r="F1805" s="27">
        <v>24</v>
      </c>
      <c r="G1805" s="27">
        <v>24.77</v>
      </c>
      <c r="H1805" s="27">
        <v>192600</v>
      </c>
      <c r="I1805" s="29" t="str">
        <f t="shared" si="29"/>
        <v>Closed</v>
      </c>
    </row>
    <row r="1806" spans="1:9">
      <c r="A1806" s="27" t="s">
        <v>25</v>
      </c>
      <c r="B1806" s="27" t="s">
        <v>15</v>
      </c>
      <c r="C1806" s="28">
        <v>39867</v>
      </c>
      <c r="D1806" s="27">
        <v>25.28</v>
      </c>
      <c r="E1806" s="27">
        <v>25.6</v>
      </c>
      <c r="F1806" s="27">
        <v>24.5</v>
      </c>
      <c r="G1806" s="27">
        <v>24.83</v>
      </c>
      <c r="H1806" s="27">
        <v>239200</v>
      </c>
      <c r="I1806" s="29" t="str">
        <f t="shared" si="29"/>
        <v>Closed</v>
      </c>
    </row>
    <row r="1807" spans="1:9">
      <c r="A1807" s="27" t="s">
        <v>25</v>
      </c>
      <c r="B1807" s="27" t="s">
        <v>15</v>
      </c>
      <c r="C1807" s="28">
        <v>39864</v>
      </c>
      <c r="D1807" s="27">
        <v>25.3</v>
      </c>
      <c r="E1807" s="27">
        <v>25.39</v>
      </c>
      <c r="F1807" s="27">
        <v>24.96</v>
      </c>
      <c r="G1807" s="27">
        <v>25.23</v>
      </c>
      <c r="H1807" s="27">
        <v>232600</v>
      </c>
      <c r="I1807" s="29" t="str">
        <f t="shared" si="29"/>
        <v>Closed</v>
      </c>
    </row>
    <row r="1808" spans="1:9">
      <c r="A1808" s="27" t="s">
        <v>25</v>
      </c>
      <c r="B1808" s="27" t="s">
        <v>15</v>
      </c>
      <c r="C1808" s="28">
        <v>39863</v>
      </c>
      <c r="D1808" s="27">
        <v>25.43</v>
      </c>
      <c r="E1808" s="27">
        <v>25.78</v>
      </c>
      <c r="F1808" s="27">
        <v>25.11</v>
      </c>
      <c r="G1808" s="27">
        <v>25.61</v>
      </c>
      <c r="H1808" s="27">
        <v>217200</v>
      </c>
      <c r="I1808" s="29" t="str">
        <f t="shared" si="29"/>
        <v>Closed</v>
      </c>
    </row>
    <row r="1809" spans="1:9">
      <c r="A1809" s="27" t="s">
        <v>25</v>
      </c>
      <c r="B1809" s="27" t="s">
        <v>15</v>
      </c>
      <c r="C1809" s="28">
        <v>39862</v>
      </c>
      <c r="D1809" s="27">
        <v>25.8</v>
      </c>
      <c r="E1809" s="27">
        <v>25.8</v>
      </c>
      <c r="F1809" s="27">
        <v>24.91</v>
      </c>
      <c r="G1809" s="27">
        <v>25.63</v>
      </c>
      <c r="H1809" s="27">
        <v>146900</v>
      </c>
      <c r="I1809" s="29" t="str">
        <f t="shared" si="29"/>
        <v>Closed</v>
      </c>
    </row>
    <row r="1810" spans="1:9">
      <c r="A1810" s="27" t="s">
        <v>25</v>
      </c>
      <c r="B1810" s="27" t="s">
        <v>15</v>
      </c>
      <c r="C1810" s="28">
        <v>39861</v>
      </c>
      <c r="D1810" s="27">
        <v>25.95</v>
      </c>
      <c r="E1810" s="27">
        <v>25.98</v>
      </c>
      <c r="F1810" s="27">
        <v>25.69</v>
      </c>
      <c r="G1810" s="27">
        <v>25.9</v>
      </c>
      <c r="H1810" s="27">
        <v>152400</v>
      </c>
      <c r="I1810" s="29" t="str">
        <f t="shared" si="29"/>
        <v>Closed</v>
      </c>
    </row>
    <row r="1811" spans="1:9">
      <c r="A1811" s="27" t="s">
        <v>25</v>
      </c>
      <c r="B1811" s="27" t="s">
        <v>15</v>
      </c>
      <c r="C1811" s="28">
        <v>39857</v>
      </c>
      <c r="D1811" s="27">
        <v>25.42</v>
      </c>
      <c r="E1811" s="27">
        <v>25.93</v>
      </c>
      <c r="F1811" s="27">
        <v>25.4</v>
      </c>
      <c r="G1811" s="27">
        <v>25.81</v>
      </c>
      <c r="H1811" s="27">
        <v>235800</v>
      </c>
      <c r="I1811" s="29" t="str">
        <f t="shared" si="29"/>
        <v>Open</v>
      </c>
    </row>
    <row r="1812" spans="1:9">
      <c r="A1812" s="27" t="s">
        <v>25</v>
      </c>
      <c r="B1812" s="27" t="s">
        <v>15</v>
      </c>
      <c r="C1812" s="28">
        <v>39856</v>
      </c>
      <c r="D1812" s="27">
        <v>25.35</v>
      </c>
      <c r="E1812" s="27">
        <v>25.62</v>
      </c>
      <c r="F1812" s="27">
        <v>24.92</v>
      </c>
      <c r="G1812" s="27">
        <v>25.62</v>
      </c>
      <c r="H1812" s="27">
        <v>189500</v>
      </c>
      <c r="I1812" s="29" t="str">
        <f t="shared" si="29"/>
        <v>Closed</v>
      </c>
    </row>
    <row r="1813" spans="1:9">
      <c r="A1813" s="27" t="s">
        <v>25</v>
      </c>
      <c r="B1813" s="27" t="s">
        <v>15</v>
      </c>
      <c r="C1813" s="28">
        <v>39855</v>
      </c>
      <c r="D1813" s="27">
        <v>25.25</v>
      </c>
      <c r="E1813" s="27">
        <v>25.4</v>
      </c>
      <c r="F1813" s="27">
        <v>24.93</v>
      </c>
      <c r="G1813" s="27">
        <v>25.18</v>
      </c>
      <c r="H1813" s="27">
        <v>149000</v>
      </c>
      <c r="I1813" s="29" t="str">
        <f t="shared" si="29"/>
        <v>Closed</v>
      </c>
    </row>
    <row r="1814" spans="1:9">
      <c r="A1814" s="27" t="s">
        <v>25</v>
      </c>
      <c r="B1814" s="27" t="s">
        <v>15</v>
      </c>
      <c r="C1814" s="28">
        <v>39854</v>
      </c>
      <c r="D1814" s="27">
        <v>25.19</v>
      </c>
      <c r="E1814" s="27">
        <v>25.31</v>
      </c>
      <c r="F1814" s="27">
        <v>24.85</v>
      </c>
      <c r="G1814" s="27">
        <v>25</v>
      </c>
      <c r="H1814" s="27">
        <v>306700</v>
      </c>
      <c r="I1814" s="29" t="str">
        <f t="shared" si="29"/>
        <v>Closed</v>
      </c>
    </row>
    <row r="1815" spans="1:9">
      <c r="A1815" s="27" t="s">
        <v>25</v>
      </c>
      <c r="B1815" s="27" t="s">
        <v>15</v>
      </c>
      <c r="C1815" s="28">
        <v>39853</v>
      </c>
      <c r="D1815" s="27">
        <v>25</v>
      </c>
      <c r="E1815" s="27">
        <v>25.13</v>
      </c>
      <c r="F1815" s="27">
        <v>24.86</v>
      </c>
      <c r="G1815" s="27">
        <v>25.09</v>
      </c>
      <c r="H1815" s="27">
        <v>147200</v>
      </c>
      <c r="I1815" s="29" t="str">
        <f t="shared" si="29"/>
        <v>Open</v>
      </c>
    </row>
    <row r="1816" spans="1:9">
      <c r="A1816" s="27" t="s">
        <v>25</v>
      </c>
      <c r="B1816" s="27" t="s">
        <v>15</v>
      </c>
      <c r="C1816" s="28">
        <v>39850</v>
      </c>
      <c r="D1816" s="27">
        <v>24.9</v>
      </c>
      <c r="E1816" s="27">
        <v>25.21</v>
      </c>
      <c r="F1816" s="27">
        <v>24.6</v>
      </c>
      <c r="G1816" s="27">
        <v>25.21</v>
      </c>
      <c r="H1816" s="27">
        <v>199300</v>
      </c>
      <c r="I1816" s="29" t="str">
        <f t="shared" si="29"/>
        <v>Closed</v>
      </c>
    </row>
    <row r="1817" spans="1:9">
      <c r="A1817" s="27" t="s">
        <v>25</v>
      </c>
      <c r="B1817" s="27" t="s">
        <v>15</v>
      </c>
      <c r="C1817" s="28">
        <v>39849</v>
      </c>
      <c r="D1817" s="27">
        <v>25.09</v>
      </c>
      <c r="E1817" s="27">
        <v>25.23</v>
      </c>
      <c r="F1817" s="27">
        <v>24.85</v>
      </c>
      <c r="G1817" s="27">
        <v>25</v>
      </c>
      <c r="H1817" s="27">
        <v>198700</v>
      </c>
      <c r="I1817" s="29" t="str">
        <f t="shared" si="29"/>
        <v>Closed</v>
      </c>
    </row>
    <row r="1818" spans="1:9">
      <c r="A1818" s="27" t="s">
        <v>25</v>
      </c>
      <c r="B1818" s="27" t="s">
        <v>15</v>
      </c>
      <c r="C1818" s="28">
        <v>39848</v>
      </c>
      <c r="D1818" s="27">
        <v>25.93</v>
      </c>
      <c r="E1818" s="27">
        <v>26.08</v>
      </c>
      <c r="F1818" s="27">
        <v>25.05</v>
      </c>
      <c r="G1818" s="27">
        <v>25.09</v>
      </c>
      <c r="H1818" s="27">
        <v>186200</v>
      </c>
      <c r="I1818" s="29" t="str">
        <f t="shared" si="29"/>
        <v>Closed</v>
      </c>
    </row>
    <row r="1819" spans="1:9">
      <c r="A1819" s="27" t="s">
        <v>25</v>
      </c>
      <c r="B1819" s="27" t="s">
        <v>15</v>
      </c>
      <c r="C1819" s="28">
        <v>39847</v>
      </c>
      <c r="D1819" s="27">
        <v>25.95</v>
      </c>
      <c r="E1819" s="27">
        <v>25.99</v>
      </c>
      <c r="F1819" s="27">
        <v>25.42</v>
      </c>
      <c r="G1819" s="27">
        <v>25.93</v>
      </c>
      <c r="H1819" s="27">
        <v>234400</v>
      </c>
      <c r="I1819" s="29" t="str">
        <f t="shared" si="29"/>
        <v>Closed</v>
      </c>
    </row>
    <row r="1820" spans="1:9">
      <c r="A1820" s="27" t="s">
        <v>25</v>
      </c>
      <c r="B1820" s="27" t="s">
        <v>15</v>
      </c>
      <c r="C1820" s="28">
        <v>39846</v>
      </c>
      <c r="D1820" s="27">
        <v>25.08</v>
      </c>
      <c r="E1820" s="27">
        <v>25.94</v>
      </c>
      <c r="F1820" s="27">
        <v>25.08</v>
      </c>
      <c r="G1820" s="27">
        <v>25.94</v>
      </c>
      <c r="H1820" s="27">
        <v>152700</v>
      </c>
      <c r="I1820" s="29" t="str">
        <f t="shared" si="29"/>
        <v>Open</v>
      </c>
    </row>
    <row r="1821" spans="1:9">
      <c r="A1821" s="27" t="s">
        <v>25</v>
      </c>
      <c r="B1821" s="27" t="s">
        <v>15</v>
      </c>
      <c r="C1821" s="28">
        <v>39843</v>
      </c>
      <c r="D1821" s="27">
        <v>25.12</v>
      </c>
      <c r="E1821" s="27">
        <v>25.58</v>
      </c>
      <c r="F1821" s="27">
        <v>25.02</v>
      </c>
      <c r="G1821" s="27">
        <v>25.33</v>
      </c>
      <c r="H1821" s="27">
        <v>129700</v>
      </c>
      <c r="I1821" s="29" t="str">
        <f t="shared" si="29"/>
        <v>Open</v>
      </c>
    </row>
    <row r="1822" spans="1:9">
      <c r="A1822" s="27" t="s">
        <v>25</v>
      </c>
      <c r="B1822" s="27" t="s">
        <v>15</v>
      </c>
      <c r="C1822" s="28">
        <v>39842</v>
      </c>
      <c r="D1822" s="27">
        <v>25.54</v>
      </c>
      <c r="E1822" s="27">
        <v>25.65</v>
      </c>
      <c r="F1822" s="27">
        <v>25.12</v>
      </c>
      <c r="G1822" s="27">
        <v>25.37</v>
      </c>
      <c r="H1822" s="27">
        <v>113600</v>
      </c>
      <c r="I1822" s="29" t="str">
        <f t="shared" si="29"/>
        <v>Closed</v>
      </c>
    </row>
    <row r="1823" spans="1:9">
      <c r="A1823" s="27" t="s">
        <v>25</v>
      </c>
      <c r="B1823" s="27" t="s">
        <v>15</v>
      </c>
      <c r="C1823" s="28">
        <v>39841</v>
      </c>
      <c r="D1823" s="27">
        <v>25.5</v>
      </c>
      <c r="E1823" s="27">
        <v>26.44</v>
      </c>
      <c r="F1823" s="27">
        <v>25.04</v>
      </c>
      <c r="G1823" s="27">
        <v>25.29</v>
      </c>
      <c r="H1823" s="27">
        <v>162200</v>
      </c>
      <c r="I1823" s="29" t="str">
        <f t="shared" si="29"/>
        <v>Closed</v>
      </c>
    </row>
    <row r="1824" spans="1:9">
      <c r="A1824" s="27" t="s">
        <v>25</v>
      </c>
      <c r="B1824" s="27" t="s">
        <v>15</v>
      </c>
      <c r="C1824" s="28">
        <v>39840</v>
      </c>
      <c r="D1824" s="27">
        <v>25.1</v>
      </c>
      <c r="E1824" s="27">
        <v>25.8</v>
      </c>
      <c r="F1824" s="27">
        <v>24.17</v>
      </c>
      <c r="G1824" s="27">
        <v>25.8</v>
      </c>
      <c r="H1824" s="27">
        <v>201300</v>
      </c>
      <c r="I1824" s="29" t="str">
        <f t="shared" si="29"/>
        <v>Closed</v>
      </c>
    </row>
    <row r="1825" spans="1:9">
      <c r="A1825" s="27" t="s">
        <v>25</v>
      </c>
      <c r="B1825" s="27" t="s">
        <v>15</v>
      </c>
      <c r="C1825" s="28">
        <v>39839</v>
      </c>
      <c r="D1825" s="27">
        <v>25.95</v>
      </c>
      <c r="E1825" s="27">
        <v>26.02</v>
      </c>
      <c r="F1825" s="27">
        <v>24.77</v>
      </c>
      <c r="G1825" s="27">
        <v>25.23</v>
      </c>
      <c r="H1825" s="27">
        <v>192400</v>
      </c>
      <c r="I1825" s="29" t="str">
        <f t="shared" si="29"/>
        <v>Closed</v>
      </c>
    </row>
    <row r="1826" spans="1:9">
      <c r="A1826" s="27" t="s">
        <v>25</v>
      </c>
      <c r="B1826" s="27" t="s">
        <v>15</v>
      </c>
      <c r="C1826" s="28">
        <v>39836</v>
      </c>
      <c r="D1826" s="27">
        <v>24.85</v>
      </c>
      <c r="E1826" s="27">
        <v>26.14</v>
      </c>
      <c r="F1826" s="27">
        <v>24.85</v>
      </c>
      <c r="G1826" s="27">
        <v>26.14</v>
      </c>
      <c r="H1826" s="27">
        <v>244600</v>
      </c>
      <c r="I1826" s="29" t="str">
        <f t="shared" si="29"/>
        <v>Open</v>
      </c>
    </row>
    <row r="1827" spans="1:9">
      <c r="A1827" s="27" t="s">
        <v>25</v>
      </c>
      <c r="B1827" s="27" t="s">
        <v>15</v>
      </c>
      <c r="C1827" s="28">
        <v>39835</v>
      </c>
      <c r="D1827" s="27">
        <v>24.89</v>
      </c>
      <c r="E1827" s="27">
        <v>24.9</v>
      </c>
      <c r="F1827" s="27">
        <v>24.73</v>
      </c>
      <c r="G1827" s="27">
        <v>24.85</v>
      </c>
      <c r="H1827" s="27">
        <v>52100</v>
      </c>
      <c r="I1827" s="29" t="str">
        <f t="shared" si="29"/>
        <v>Closed</v>
      </c>
    </row>
    <row r="1828" spans="1:9">
      <c r="A1828" s="27" t="s">
        <v>25</v>
      </c>
      <c r="B1828" s="27" t="s">
        <v>15</v>
      </c>
      <c r="C1828" s="28">
        <v>39834</v>
      </c>
      <c r="D1828" s="27">
        <v>25.15</v>
      </c>
      <c r="E1828" s="27">
        <v>25.15</v>
      </c>
      <c r="F1828" s="27">
        <v>24.78</v>
      </c>
      <c r="G1828" s="27">
        <v>24.89</v>
      </c>
      <c r="H1828" s="27">
        <v>65400</v>
      </c>
      <c r="I1828" s="29" t="str">
        <f t="shared" si="29"/>
        <v>Closed</v>
      </c>
    </row>
    <row r="1829" spans="1:9">
      <c r="A1829" s="27" t="s">
        <v>25</v>
      </c>
      <c r="B1829" s="27" t="s">
        <v>15</v>
      </c>
      <c r="C1829" s="28">
        <v>39833</v>
      </c>
      <c r="D1829" s="27">
        <v>24.02</v>
      </c>
      <c r="E1829" s="27">
        <v>25.39</v>
      </c>
      <c r="F1829" s="27">
        <v>24</v>
      </c>
      <c r="G1829" s="27">
        <v>25.25</v>
      </c>
      <c r="H1829" s="27">
        <v>189200</v>
      </c>
      <c r="I1829" s="29" t="str">
        <f t="shared" si="29"/>
        <v>Open</v>
      </c>
    </row>
    <row r="1830" spans="1:9">
      <c r="A1830" s="27" t="s">
        <v>25</v>
      </c>
      <c r="B1830" s="27" t="s">
        <v>15</v>
      </c>
      <c r="C1830" s="28">
        <v>39829</v>
      </c>
      <c r="D1830" s="27">
        <v>23.75</v>
      </c>
      <c r="E1830" s="27">
        <v>24.07</v>
      </c>
      <c r="F1830" s="27">
        <v>23.75</v>
      </c>
      <c r="G1830" s="27">
        <v>24.07</v>
      </c>
      <c r="H1830" s="27">
        <v>302300</v>
      </c>
      <c r="I1830" s="29" t="str">
        <f t="shared" si="29"/>
        <v>Open</v>
      </c>
    </row>
    <row r="1831" spans="1:9">
      <c r="A1831" s="27" t="s">
        <v>25</v>
      </c>
      <c r="B1831" s="27" t="s">
        <v>15</v>
      </c>
      <c r="C1831" s="28">
        <v>39828</v>
      </c>
      <c r="D1831" s="27">
        <v>23.54</v>
      </c>
      <c r="E1831" s="27">
        <v>24</v>
      </c>
      <c r="F1831" s="27">
        <v>23.18</v>
      </c>
      <c r="G1831" s="27">
        <v>23.6</v>
      </c>
      <c r="H1831" s="27">
        <v>293700</v>
      </c>
      <c r="I1831" s="29" t="str">
        <f t="shared" si="29"/>
        <v>Closed</v>
      </c>
    </row>
    <row r="1832" spans="1:9">
      <c r="A1832" s="27" t="s">
        <v>25</v>
      </c>
      <c r="B1832" s="27" t="s">
        <v>15</v>
      </c>
      <c r="C1832" s="28">
        <v>39827</v>
      </c>
      <c r="D1832" s="27">
        <v>23.8</v>
      </c>
      <c r="E1832" s="27">
        <v>24.04</v>
      </c>
      <c r="F1832" s="27">
        <v>23.14</v>
      </c>
      <c r="G1832" s="27">
        <v>23.69</v>
      </c>
      <c r="H1832" s="27">
        <v>151300</v>
      </c>
      <c r="I1832" s="29" t="str">
        <f t="shared" si="29"/>
        <v>Closed</v>
      </c>
    </row>
    <row r="1833" spans="1:9">
      <c r="A1833" s="27" t="s">
        <v>25</v>
      </c>
      <c r="B1833" s="27" t="s">
        <v>15</v>
      </c>
      <c r="C1833" s="28">
        <v>39826</v>
      </c>
      <c r="D1833" s="27">
        <v>23.58</v>
      </c>
      <c r="E1833" s="27">
        <v>23.63</v>
      </c>
      <c r="F1833" s="27">
        <v>23.05</v>
      </c>
      <c r="G1833" s="27">
        <v>23.63</v>
      </c>
      <c r="H1833" s="27">
        <v>105000</v>
      </c>
      <c r="I1833" s="29" t="str">
        <f t="shared" si="29"/>
        <v>Closed</v>
      </c>
    </row>
    <row r="1834" spans="1:9">
      <c r="A1834" s="27" t="s">
        <v>25</v>
      </c>
      <c r="B1834" s="27" t="s">
        <v>15</v>
      </c>
      <c r="C1834" s="28">
        <v>39825</v>
      </c>
      <c r="D1834" s="27">
        <v>23.55</v>
      </c>
      <c r="E1834" s="27">
        <v>23.83</v>
      </c>
      <c r="F1834" s="27">
        <v>22.81</v>
      </c>
      <c r="G1834" s="27">
        <v>23.83</v>
      </c>
      <c r="H1834" s="27">
        <v>114100</v>
      </c>
      <c r="I1834" s="29" t="str">
        <f t="shared" si="29"/>
        <v>Closed</v>
      </c>
    </row>
    <row r="1835" spans="1:9">
      <c r="A1835" s="27" t="s">
        <v>25</v>
      </c>
      <c r="B1835" s="27" t="s">
        <v>15</v>
      </c>
      <c r="C1835" s="28">
        <v>39822</v>
      </c>
      <c r="D1835" s="27">
        <v>24</v>
      </c>
      <c r="E1835" s="27">
        <v>24.32</v>
      </c>
      <c r="F1835" s="27">
        <v>23.3</v>
      </c>
      <c r="G1835" s="27">
        <v>23.3</v>
      </c>
      <c r="H1835" s="27">
        <v>160300</v>
      </c>
      <c r="I1835" s="29" t="str">
        <f t="shared" si="29"/>
        <v>Closed</v>
      </c>
    </row>
    <row r="1836" spans="1:9">
      <c r="A1836" s="27" t="s">
        <v>25</v>
      </c>
      <c r="B1836" s="27" t="s">
        <v>15</v>
      </c>
      <c r="C1836" s="28">
        <v>39821</v>
      </c>
      <c r="D1836" s="27">
        <v>23.83</v>
      </c>
      <c r="E1836" s="27">
        <v>24.25</v>
      </c>
      <c r="F1836" s="27">
        <v>23.7</v>
      </c>
      <c r="G1836" s="27">
        <v>24.25</v>
      </c>
      <c r="H1836" s="27">
        <v>101500</v>
      </c>
      <c r="I1836" s="29" t="str">
        <f t="shared" si="29"/>
        <v>Open</v>
      </c>
    </row>
    <row r="1837" spans="1:9">
      <c r="A1837" s="27" t="s">
        <v>25</v>
      </c>
      <c r="B1837" s="27" t="s">
        <v>15</v>
      </c>
      <c r="C1837" s="28">
        <v>39820</v>
      </c>
      <c r="D1837" s="27">
        <v>23</v>
      </c>
      <c r="E1837" s="27">
        <v>23.93</v>
      </c>
      <c r="F1837" s="27">
        <v>22.5</v>
      </c>
      <c r="G1837" s="27">
        <v>23.93</v>
      </c>
      <c r="H1837" s="27">
        <v>108900</v>
      </c>
      <c r="I1837" s="29" t="str">
        <f t="shared" si="29"/>
        <v>Closed</v>
      </c>
    </row>
    <row r="1838" spans="1:9">
      <c r="A1838" s="27" t="s">
        <v>25</v>
      </c>
      <c r="B1838" s="27" t="s">
        <v>15</v>
      </c>
      <c r="C1838" s="28">
        <v>39819</v>
      </c>
      <c r="D1838" s="27">
        <v>23.05</v>
      </c>
      <c r="E1838" s="27">
        <v>23.05</v>
      </c>
      <c r="F1838" s="27">
        <v>22.6</v>
      </c>
      <c r="G1838" s="27">
        <v>22.92</v>
      </c>
      <c r="H1838" s="27">
        <v>129600</v>
      </c>
      <c r="I1838" s="29" t="str">
        <f t="shared" si="29"/>
        <v>Closed</v>
      </c>
    </row>
    <row r="1839" spans="1:9">
      <c r="A1839" s="27" t="s">
        <v>25</v>
      </c>
      <c r="B1839" s="27" t="s">
        <v>15</v>
      </c>
      <c r="C1839" s="28">
        <v>39818</v>
      </c>
      <c r="D1839" s="27">
        <v>23.93</v>
      </c>
      <c r="E1839" s="27">
        <v>23.93</v>
      </c>
      <c r="F1839" s="27">
        <v>22.96</v>
      </c>
      <c r="G1839" s="27">
        <v>22.96</v>
      </c>
      <c r="H1839" s="27">
        <v>79000</v>
      </c>
      <c r="I1839" s="29" t="str">
        <f t="shared" si="29"/>
        <v>Closed</v>
      </c>
    </row>
    <row r="1840" spans="1:9">
      <c r="A1840" s="27" t="s">
        <v>25</v>
      </c>
      <c r="B1840" s="27" t="s">
        <v>15</v>
      </c>
      <c r="C1840" s="28">
        <v>39815</v>
      </c>
      <c r="D1840" s="27">
        <v>23.2</v>
      </c>
      <c r="E1840" s="27">
        <v>24.28</v>
      </c>
      <c r="F1840" s="27">
        <v>23.2</v>
      </c>
      <c r="G1840" s="27">
        <v>23.93</v>
      </c>
      <c r="H1840" s="27">
        <v>83400</v>
      </c>
      <c r="I1840" s="29" t="str">
        <f t="shared" si="29"/>
        <v>Open</v>
      </c>
    </row>
    <row r="1841" spans="1:9">
      <c r="A1841" s="27" t="s">
        <v>25</v>
      </c>
      <c r="B1841" s="27" t="s">
        <v>15</v>
      </c>
      <c r="C1841" s="28">
        <v>39813</v>
      </c>
      <c r="D1841" s="27">
        <v>23.25</v>
      </c>
      <c r="E1841" s="27">
        <v>23.53</v>
      </c>
      <c r="F1841" s="27">
        <v>22.75</v>
      </c>
      <c r="G1841" s="27">
        <v>23.34</v>
      </c>
      <c r="H1841" s="27">
        <v>75000</v>
      </c>
      <c r="I1841" s="29" t="str">
        <f t="shared" si="29"/>
        <v>Closed</v>
      </c>
    </row>
    <row r="1842" spans="1:9">
      <c r="A1842" s="27" t="s">
        <v>25</v>
      </c>
      <c r="B1842" s="27" t="s">
        <v>15</v>
      </c>
      <c r="C1842" s="28">
        <v>39812</v>
      </c>
      <c r="D1842" s="27">
        <v>23.6</v>
      </c>
      <c r="E1842" s="27">
        <v>23.62</v>
      </c>
      <c r="F1842" s="27">
        <v>23.07</v>
      </c>
      <c r="G1842" s="27">
        <v>23.34</v>
      </c>
      <c r="H1842" s="27">
        <v>116600</v>
      </c>
      <c r="I1842" s="29" t="str">
        <f t="shared" si="29"/>
        <v>Closed</v>
      </c>
    </row>
    <row r="1843" spans="1:9">
      <c r="A1843" s="27" t="s">
        <v>25</v>
      </c>
      <c r="B1843" s="27" t="s">
        <v>15</v>
      </c>
      <c r="C1843" s="28">
        <v>39811</v>
      </c>
      <c r="D1843" s="27">
        <v>24.28</v>
      </c>
      <c r="E1843" s="27">
        <v>24.34</v>
      </c>
      <c r="F1843" s="27">
        <v>23.55</v>
      </c>
      <c r="G1843" s="27">
        <v>23.55</v>
      </c>
      <c r="H1843" s="27">
        <v>110800</v>
      </c>
      <c r="I1843" s="29" t="str">
        <f t="shared" si="29"/>
        <v>Closed</v>
      </c>
    </row>
    <row r="1844" spans="1:9">
      <c r="A1844" s="27" t="s">
        <v>25</v>
      </c>
      <c r="B1844" s="27" t="s">
        <v>15</v>
      </c>
      <c r="C1844" s="28">
        <v>39808</v>
      </c>
      <c r="D1844" s="27">
        <v>24.35</v>
      </c>
      <c r="E1844" s="27">
        <v>24.65</v>
      </c>
      <c r="F1844" s="27">
        <v>24.11</v>
      </c>
      <c r="G1844" s="27">
        <v>24.4</v>
      </c>
      <c r="H1844" s="27">
        <v>81900</v>
      </c>
      <c r="I1844" s="29" t="str">
        <f t="shared" si="29"/>
        <v>Closed</v>
      </c>
    </row>
    <row r="1845" spans="1:9">
      <c r="A1845" s="27" t="s">
        <v>25</v>
      </c>
      <c r="B1845" s="27" t="s">
        <v>15</v>
      </c>
      <c r="C1845" s="28">
        <v>39806</v>
      </c>
      <c r="D1845" s="27">
        <v>24</v>
      </c>
      <c r="E1845" s="27">
        <v>24.37</v>
      </c>
      <c r="F1845" s="27">
        <v>23.76</v>
      </c>
      <c r="G1845" s="27">
        <v>24.1</v>
      </c>
      <c r="H1845" s="27">
        <v>86300</v>
      </c>
      <c r="I1845" s="29" t="str">
        <f t="shared" si="29"/>
        <v>Closed</v>
      </c>
    </row>
    <row r="1846" spans="1:9">
      <c r="A1846" s="27" t="s">
        <v>25</v>
      </c>
      <c r="B1846" s="27" t="s">
        <v>15</v>
      </c>
      <c r="C1846" s="28">
        <v>39805</v>
      </c>
      <c r="D1846" s="27">
        <v>23.9</v>
      </c>
      <c r="E1846" s="27">
        <v>24.01</v>
      </c>
      <c r="F1846" s="27">
        <v>23.85</v>
      </c>
      <c r="G1846" s="27">
        <v>23.85</v>
      </c>
      <c r="H1846" s="27">
        <v>32100</v>
      </c>
      <c r="I1846" s="29" t="str">
        <f t="shared" si="29"/>
        <v>Open</v>
      </c>
    </row>
    <row r="1847" spans="1:9">
      <c r="A1847" s="27" t="s">
        <v>25</v>
      </c>
      <c r="B1847" s="27" t="s">
        <v>15</v>
      </c>
      <c r="C1847" s="28">
        <v>39804</v>
      </c>
      <c r="D1847" s="27">
        <v>24.05</v>
      </c>
      <c r="E1847" s="27">
        <v>24.34</v>
      </c>
      <c r="F1847" s="27">
        <v>23.4</v>
      </c>
      <c r="G1847" s="27">
        <v>23.97</v>
      </c>
      <c r="H1847" s="27">
        <v>97300</v>
      </c>
      <c r="I1847" s="29" t="str">
        <f t="shared" si="29"/>
        <v>Closed</v>
      </c>
    </row>
    <row r="1848" spans="1:9">
      <c r="A1848" s="27" t="s">
        <v>25</v>
      </c>
      <c r="B1848" s="27" t="s">
        <v>15</v>
      </c>
      <c r="C1848" s="28">
        <v>39801</v>
      </c>
      <c r="D1848" s="27">
        <v>23.45</v>
      </c>
      <c r="E1848" s="27">
        <v>23.95</v>
      </c>
      <c r="F1848" s="27">
        <v>23.3</v>
      </c>
      <c r="G1848" s="27">
        <v>23.88</v>
      </c>
      <c r="H1848" s="27">
        <v>238100</v>
      </c>
      <c r="I1848" s="29" t="str">
        <f t="shared" si="29"/>
        <v>Open</v>
      </c>
    </row>
    <row r="1849" spans="1:9">
      <c r="A1849" s="27" t="s">
        <v>25</v>
      </c>
      <c r="B1849" s="27" t="s">
        <v>15</v>
      </c>
      <c r="C1849" s="28">
        <v>39800</v>
      </c>
      <c r="D1849" s="27">
        <v>23</v>
      </c>
      <c r="E1849" s="27">
        <v>23.7</v>
      </c>
      <c r="F1849" s="27">
        <v>23</v>
      </c>
      <c r="G1849" s="27">
        <v>23.5</v>
      </c>
      <c r="H1849" s="27">
        <v>84900</v>
      </c>
      <c r="I1849" s="29" t="str">
        <f t="shared" si="29"/>
        <v>Open</v>
      </c>
    </row>
    <row r="1850" spans="1:9">
      <c r="A1850" s="27" t="s">
        <v>25</v>
      </c>
      <c r="B1850" s="27" t="s">
        <v>15</v>
      </c>
      <c r="C1850" s="28">
        <v>39799</v>
      </c>
      <c r="D1850" s="27">
        <v>22.9</v>
      </c>
      <c r="E1850" s="27">
        <v>23.25</v>
      </c>
      <c r="F1850" s="27">
        <v>22.7</v>
      </c>
      <c r="G1850" s="27">
        <v>22.88</v>
      </c>
      <c r="H1850" s="27">
        <v>73300</v>
      </c>
      <c r="I1850" s="29" t="str">
        <f t="shared" si="29"/>
        <v>Closed</v>
      </c>
    </row>
    <row r="1851" spans="1:9">
      <c r="A1851" s="27" t="s">
        <v>25</v>
      </c>
      <c r="B1851" s="27" t="s">
        <v>15</v>
      </c>
      <c r="C1851" s="28">
        <v>39798</v>
      </c>
      <c r="D1851" s="27">
        <v>22.79</v>
      </c>
      <c r="E1851" s="27">
        <v>22.85</v>
      </c>
      <c r="F1851" s="27">
        <v>22.3</v>
      </c>
      <c r="G1851" s="27">
        <v>22.75</v>
      </c>
      <c r="H1851" s="27">
        <v>229600</v>
      </c>
      <c r="I1851" s="29" t="str">
        <f t="shared" si="29"/>
        <v>Closed</v>
      </c>
    </row>
    <row r="1852" spans="1:9">
      <c r="A1852" s="27" t="s">
        <v>25</v>
      </c>
      <c r="B1852" s="27" t="s">
        <v>15</v>
      </c>
      <c r="C1852" s="28">
        <v>39797</v>
      </c>
      <c r="D1852" s="27">
        <v>22.25</v>
      </c>
      <c r="E1852" s="27">
        <v>22.93</v>
      </c>
      <c r="F1852" s="27">
        <v>22.2</v>
      </c>
      <c r="G1852" s="27">
        <v>22.89</v>
      </c>
      <c r="H1852" s="27">
        <v>110200</v>
      </c>
      <c r="I1852" s="29" t="str">
        <f t="shared" si="29"/>
        <v>Open</v>
      </c>
    </row>
    <row r="1853" spans="1:9">
      <c r="A1853" s="27" t="s">
        <v>25</v>
      </c>
      <c r="B1853" s="27" t="s">
        <v>15</v>
      </c>
      <c r="C1853" s="28">
        <v>39794</v>
      </c>
      <c r="D1853" s="27">
        <v>22.12</v>
      </c>
      <c r="E1853" s="27">
        <v>22.76</v>
      </c>
      <c r="F1853" s="27">
        <v>22.06</v>
      </c>
      <c r="G1853" s="27">
        <v>22.35</v>
      </c>
      <c r="H1853" s="27">
        <v>150100</v>
      </c>
      <c r="I1853" s="29" t="str">
        <f t="shared" si="29"/>
        <v>Open</v>
      </c>
    </row>
    <row r="1854" spans="1:9">
      <c r="A1854" s="27" t="s">
        <v>25</v>
      </c>
      <c r="B1854" s="27" t="s">
        <v>15</v>
      </c>
      <c r="C1854" s="28">
        <v>39793</v>
      </c>
      <c r="D1854" s="27">
        <v>21.5</v>
      </c>
      <c r="E1854" s="27">
        <v>22.14</v>
      </c>
      <c r="F1854" s="27">
        <v>21.4</v>
      </c>
      <c r="G1854" s="27">
        <v>22.12</v>
      </c>
      <c r="H1854" s="27">
        <v>199300</v>
      </c>
      <c r="I1854" s="29" t="str">
        <f t="shared" si="29"/>
        <v>Open</v>
      </c>
    </row>
    <row r="1855" spans="1:9">
      <c r="A1855" s="27" t="s">
        <v>25</v>
      </c>
      <c r="B1855" s="27" t="s">
        <v>15</v>
      </c>
      <c r="C1855" s="28">
        <v>39792</v>
      </c>
      <c r="D1855" s="27">
        <v>22.2</v>
      </c>
      <c r="E1855" s="27">
        <v>22.28</v>
      </c>
      <c r="F1855" s="27">
        <v>21.4</v>
      </c>
      <c r="G1855" s="27">
        <v>21.4</v>
      </c>
      <c r="H1855" s="27">
        <v>93500</v>
      </c>
      <c r="I1855" s="29" t="str">
        <f t="shared" si="29"/>
        <v>Closed</v>
      </c>
    </row>
    <row r="1856" spans="1:9">
      <c r="A1856" s="27" t="s">
        <v>25</v>
      </c>
      <c r="B1856" s="27" t="s">
        <v>15</v>
      </c>
      <c r="C1856" s="28">
        <v>39791</v>
      </c>
      <c r="D1856" s="27">
        <v>22.28</v>
      </c>
      <c r="E1856" s="27">
        <v>22.45</v>
      </c>
      <c r="F1856" s="27">
        <v>22.1</v>
      </c>
      <c r="G1856" s="27">
        <v>22.24</v>
      </c>
      <c r="H1856" s="27">
        <v>55300</v>
      </c>
      <c r="I1856" s="29" t="str">
        <f t="shared" si="29"/>
        <v>Closed</v>
      </c>
    </row>
    <row r="1857" spans="1:9">
      <c r="A1857" s="27" t="s">
        <v>25</v>
      </c>
      <c r="B1857" s="27" t="s">
        <v>15</v>
      </c>
      <c r="C1857" s="28">
        <v>39790</v>
      </c>
      <c r="D1857" s="27">
        <v>22</v>
      </c>
      <c r="E1857" s="27">
        <v>22.6</v>
      </c>
      <c r="F1857" s="27">
        <v>21.94</v>
      </c>
      <c r="G1857" s="27">
        <v>22.58</v>
      </c>
      <c r="H1857" s="27">
        <v>90300</v>
      </c>
      <c r="I1857" s="29" t="str">
        <f t="shared" si="29"/>
        <v>Open</v>
      </c>
    </row>
    <row r="1858" spans="1:9">
      <c r="A1858" s="27" t="s">
        <v>25</v>
      </c>
      <c r="B1858" s="27" t="s">
        <v>15</v>
      </c>
      <c r="C1858" s="28">
        <v>39787</v>
      </c>
      <c r="D1858" s="27">
        <v>21.96</v>
      </c>
      <c r="E1858" s="27">
        <v>22.35</v>
      </c>
      <c r="F1858" s="27">
        <v>21.72</v>
      </c>
      <c r="G1858" s="27">
        <v>22.11</v>
      </c>
      <c r="H1858" s="27">
        <v>88600</v>
      </c>
      <c r="I1858" s="29" t="str">
        <f t="shared" si="29"/>
        <v>Closed</v>
      </c>
    </row>
    <row r="1859" spans="1:9">
      <c r="A1859" s="27" t="s">
        <v>25</v>
      </c>
      <c r="B1859" s="27" t="s">
        <v>15</v>
      </c>
      <c r="C1859" s="28">
        <v>39786</v>
      </c>
      <c r="D1859" s="27">
        <v>22.3</v>
      </c>
      <c r="E1859" s="27">
        <v>22.52</v>
      </c>
      <c r="F1859" s="27">
        <v>22.16</v>
      </c>
      <c r="G1859" s="27">
        <v>22.16</v>
      </c>
      <c r="H1859" s="27">
        <v>135400</v>
      </c>
      <c r="I1859" s="29" t="str">
        <f t="shared" si="29"/>
        <v>Open</v>
      </c>
    </row>
    <row r="1860" spans="1:9">
      <c r="A1860" s="27" t="s">
        <v>25</v>
      </c>
      <c r="B1860" s="27" t="s">
        <v>15</v>
      </c>
      <c r="C1860" s="28">
        <v>39785</v>
      </c>
      <c r="D1860" s="27">
        <v>22.56</v>
      </c>
      <c r="E1860" s="27">
        <v>22.7</v>
      </c>
      <c r="F1860" s="27">
        <v>22.32</v>
      </c>
      <c r="G1860" s="27">
        <v>22.43</v>
      </c>
      <c r="H1860" s="27">
        <v>94800</v>
      </c>
      <c r="I1860" s="29" t="str">
        <f t="shared" ref="I1860:I1923" si="30">IF(F1860&lt;D1860-0.15,"Closed","Open")</f>
        <v>Closed</v>
      </c>
    </row>
    <row r="1861" spans="1:9">
      <c r="A1861" s="27" t="s">
        <v>25</v>
      </c>
      <c r="B1861" s="27" t="s">
        <v>15</v>
      </c>
      <c r="C1861" s="28">
        <v>39784</v>
      </c>
      <c r="D1861" s="27">
        <v>22.5</v>
      </c>
      <c r="E1861" s="27">
        <v>22.59</v>
      </c>
      <c r="F1861" s="27">
        <v>22.36</v>
      </c>
      <c r="G1861" s="27">
        <v>22.49</v>
      </c>
      <c r="H1861" s="27">
        <v>80400</v>
      </c>
      <c r="I1861" s="29" t="str">
        <f t="shared" si="30"/>
        <v>Open</v>
      </c>
    </row>
    <row r="1862" spans="1:9">
      <c r="A1862" s="27" t="s">
        <v>25</v>
      </c>
      <c r="B1862" s="27" t="s">
        <v>15</v>
      </c>
      <c r="C1862" s="28">
        <v>39783</v>
      </c>
      <c r="D1862" s="27">
        <v>22.6</v>
      </c>
      <c r="E1862" s="27">
        <v>22.6</v>
      </c>
      <c r="F1862" s="27">
        <v>21.83</v>
      </c>
      <c r="G1862" s="27">
        <v>22.5</v>
      </c>
      <c r="H1862" s="27">
        <v>133900</v>
      </c>
      <c r="I1862" s="29" t="str">
        <f t="shared" si="30"/>
        <v>Closed</v>
      </c>
    </row>
    <row r="1863" spans="1:9">
      <c r="A1863" s="27" t="s">
        <v>25</v>
      </c>
      <c r="B1863" s="27" t="s">
        <v>15</v>
      </c>
      <c r="C1863" s="28">
        <v>39780</v>
      </c>
      <c r="D1863" s="27">
        <v>22.1</v>
      </c>
      <c r="E1863" s="27">
        <v>22.9</v>
      </c>
      <c r="F1863" s="27">
        <v>22.1</v>
      </c>
      <c r="G1863" s="27">
        <v>22.5</v>
      </c>
      <c r="H1863" s="27">
        <v>191700</v>
      </c>
      <c r="I1863" s="29" t="str">
        <f t="shared" si="30"/>
        <v>Open</v>
      </c>
    </row>
    <row r="1864" spans="1:9">
      <c r="A1864" s="27" t="s">
        <v>25</v>
      </c>
      <c r="B1864" s="27" t="s">
        <v>15</v>
      </c>
      <c r="C1864" s="28">
        <v>39778</v>
      </c>
      <c r="D1864" s="27">
        <v>21.5</v>
      </c>
      <c r="E1864" s="27">
        <v>22.15</v>
      </c>
      <c r="F1864" s="27">
        <v>21.5</v>
      </c>
      <c r="G1864" s="27">
        <v>22.1</v>
      </c>
      <c r="H1864" s="27">
        <v>200200</v>
      </c>
      <c r="I1864" s="29" t="str">
        <f t="shared" si="30"/>
        <v>Open</v>
      </c>
    </row>
    <row r="1865" spans="1:9">
      <c r="A1865" s="27" t="s">
        <v>25</v>
      </c>
      <c r="B1865" s="27" t="s">
        <v>15</v>
      </c>
      <c r="C1865" s="28">
        <v>39777</v>
      </c>
      <c r="D1865" s="27">
        <v>21.1</v>
      </c>
      <c r="E1865" s="27">
        <v>21.67</v>
      </c>
      <c r="F1865" s="27">
        <v>21.1</v>
      </c>
      <c r="G1865" s="27">
        <v>21.5</v>
      </c>
      <c r="H1865" s="27">
        <v>121400</v>
      </c>
      <c r="I1865" s="29" t="str">
        <f t="shared" si="30"/>
        <v>Open</v>
      </c>
    </row>
    <row r="1866" spans="1:9">
      <c r="A1866" s="27" t="s">
        <v>25</v>
      </c>
      <c r="B1866" s="27" t="s">
        <v>15</v>
      </c>
      <c r="C1866" s="28">
        <v>39776</v>
      </c>
      <c r="D1866" s="27">
        <v>21.42</v>
      </c>
      <c r="E1866" s="27">
        <v>21.54</v>
      </c>
      <c r="F1866" s="27">
        <v>21.1</v>
      </c>
      <c r="G1866" s="27">
        <v>21.18</v>
      </c>
      <c r="H1866" s="27">
        <v>107300</v>
      </c>
      <c r="I1866" s="29" t="str">
        <f t="shared" si="30"/>
        <v>Closed</v>
      </c>
    </row>
    <row r="1867" spans="1:9">
      <c r="A1867" s="27" t="s">
        <v>25</v>
      </c>
      <c r="B1867" s="27" t="s">
        <v>15</v>
      </c>
      <c r="C1867" s="28">
        <v>39773</v>
      </c>
      <c r="D1867" s="27">
        <v>21.19</v>
      </c>
      <c r="E1867" s="27">
        <v>21.44</v>
      </c>
      <c r="F1867" s="27">
        <v>21.15</v>
      </c>
      <c r="G1867" s="27">
        <v>21.38</v>
      </c>
      <c r="H1867" s="27">
        <v>100300</v>
      </c>
      <c r="I1867" s="29" t="str">
        <f t="shared" si="30"/>
        <v>Open</v>
      </c>
    </row>
    <row r="1868" spans="1:9">
      <c r="A1868" s="27" t="s">
        <v>25</v>
      </c>
      <c r="B1868" s="27" t="s">
        <v>15</v>
      </c>
      <c r="C1868" s="28">
        <v>39772</v>
      </c>
      <c r="D1868" s="27">
        <v>21.05</v>
      </c>
      <c r="E1868" s="27">
        <v>21.24</v>
      </c>
      <c r="F1868" s="27">
        <v>21</v>
      </c>
      <c r="G1868" s="27">
        <v>21.19</v>
      </c>
      <c r="H1868" s="27">
        <v>119200</v>
      </c>
      <c r="I1868" s="29" t="str">
        <f t="shared" si="30"/>
        <v>Open</v>
      </c>
    </row>
    <row r="1869" spans="1:9">
      <c r="A1869" s="27" t="s">
        <v>25</v>
      </c>
      <c r="B1869" s="27" t="s">
        <v>15</v>
      </c>
      <c r="C1869" s="28">
        <v>39771</v>
      </c>
      <c r="D1869" s="27">
        <v>20.97</v>
      </c>
      <c r="E1869" s="27">
        <v>21.1</v>
      </c>
      <c r="F1869" s="27">
        <v>20.93</v>
      </c>
      <c r="G1869" s="27">
        <v>21.03</v>
      </c>
      <c r="H1869" s="27">
        <v>96700</v>
      </c>
      <c r="I1869" s="29" t="str">
        <f t="shared" si="30"/>
        <v>Open</v>
      </c>
    </row>
    <row r="1870" spans="1:9">
      <c r="A1870" s="27" t="s">
        <v>25</v>
      </c>
      <c r="B1870" s="27" t="s">
        <v>15</v>
      </c>
      <c r="C1870" s="28">
        <v>39770</v>
      </c>
      <c r="D1870" s="27">
        <v>20.92</v>
      </c>
      <c r="E1870" s="27">
        <v>21.13</v>
      </c>
      <c r="F1870" s="27">
        <v>20.91</v>
      </c>
      <c r="G1870" s="27">
        <v>20.98</v>
      </c>
      <c r="H1870" s="27">
        <v>96700</v>
      </c>
      <c r="I1870" s="29" t="str">
        <f t="shared" si="30"/>
        <v>Open</v>
      </c>
    </row>
    <row r="1871" spans="1:9">
      <c r="A1871" s="27" t="s">
        <v>25</v>
      </c>
      <c r="B1871" s="27" t="s">
        <v>15</v>
      </c>
      <c r="C1871" s="28">
        <v>39769</v>
      </c>
      <c r="D1871" s="27">
        <v>20.92</v>
      </c>
      <c r="E1871" s="27">
        <v>21.2</v>
      </c>
      <c r="F1871" s="27">
        <v>20.86</v>
      </c>
      <c r="G1871" s="27">
        <v>20.9</v>
      </c>
      <c r="H1871" s="27">
        <v>74800</v>
      </c>
      <c r="I1871" s="29" t="str">
        <f t="shared" si="30"/>
        <v>Open</v>
      </c>
    </row>
    <row r="1872" spans="1:9">
      <c r="A1872" s="27" t="s">
        <v>25</v>
      </c>
      <c r="B1872" s="27" t="s">
        <v>15</v>
      </c>
      <c r="C1872" s="28">
        <v>39766</v>
      </c>
      <c r="D1872" s="27">
        <v>21.2</v>
      </c>
      <c r="E1872" s="27">
        <v>21.39</v>
      </c>
      <c r="F1872" s="27">
        <v>20.9</v>
      </c>
      <c r="G1872" s="27">
        <v>20.93</v>
      </c>
      <c r="H1872" s="27">
        <v>103700</v>
      </c>
      <c r="I1872" s="29" t="str">
        <f t="shared" si="30"/>
        <v>Closed</v>
      </c>
    </row>
    <row r="1873" spans="1:9">
      <c r="A1873" s="27" t="s">
        <v>25</v>
      </c>
      <c r="B1873" s="27" t="s">
        <v>15</v>
      </c>
      <c r="C1873" s="28">
        <v>39765</v>
      </c>
      <c r="D1873" s="27">
        <v>21.2</v>
      </c>
      <c r="E1873" s="27">
        <v>21.31</v>
      </c>
      <c r="F1873" s="27">
        <v>21</v>
      </c>
      <c r="G1873" s="27">
        <v>21.25</v>
      </c>
      <c r="H1873" s="27">
        <v>182400</v>
      </c>
      <c r="I1873" s="29" t="str">
        <f t="shared" si="30"/>
        <v>Closed</v>
      </c>
    </row>
    <row r="1874" spans="1:9">
      <c r="A1874" s="27" t="s">
        <v>25</v>
      </c>
      <c r="B1874" s="27" t="s">
        <v>15</v>
      </c>
      <c r="C1874" s="28">
        <v>39764</v>
      </c>
      <c r="D1874" s="27">
        <v>21</v>
      </c>
      <c r="E1874" s="27">
        <v>21.32</v>
      </c>
      <c r="F1874" s="27">
        <v>20.97</v>
      </c>
      <c r="G1874" s="27">
        <v>21.2</v>
      </c>
      <c r="H1874" s="27">
        <v>335800</v>
      </c>
      <c r="I1874" s="29" t="str">
        <f t="shared" si="30"/>
        <v>Open</v>
      </c>
    </row>
    <row r="1875" spans="1:9">
      <c r="A1875" s="27" t="s">
        <v>25</v>
      </c>
      <c r="B1875" s="27" t="s">
        <v>15</v>
      </c>
      <c r="C1875" s="28">
        <v>39763</v>
      </c>
      <c r="D1875" s="27">
        <v>21.34</v>
      </c>
      <c r="E1875" s="27">
        <v>21.44</v>
      </c>
      <c r="F1875" s="27">
        <v>20.99</v>
      </c>
      <c r="G1875" s="27">
        <v>21</v>
      </c>
      <c r="H1875" s="27">
        <v>137900</v>
      </c>
      <c r="I1875" s="29" t="str">
        <f t="shared" si="30"/>
        <v>Closed</v>
      </c>
    </row>
    <row r="1876" spans="1:9">
      <c r="A1876" s="27" t="s">
        <v>25</v>
      </c>
      <c r="B1876" s="27" t="s">
        <v>15</v>
      </c>
      <c r="C1876" s="28">
        <v>39762</v>
      </c>
      <c r="D1876" s="27">
        <v>21.05</v>
      </c>
      <c r="E1876" s="27">
        <v>21.39</v>
      </c>
      <c r="F1876" s="27">
        <v>21</v>
      </c>
      <c r="G1876" s="27">
        <v>21.16</v>
      </c>
      <c r="H1876" s="27">
        <v>75500</v>
      </c>
      <c r="I1876" s="29" t="str">
        <f t="shared" si="30"/>
        <v>Open</v>
      </c>
    </row>
    <row r="1877" spans="1:9">
      <c r="A1877" s="27" t="s">
        <v>25</v>
      </c>
      <c r="B1877" s="27" t="s">
        <v>15</v>
      </c>
      <c r="C1877" s="28">
        <v>39759</v>
      </c>
      <c r="D1877" s="27">
        <v>21.42</v>
      </c>
      <c r="E1877" s="27">
        <v>21.44</v>
      </c>
      <c r="F1877" s="27">
        <v>21.2</v>
      </c>
      <c r="G1877" s="27">
        <v>21.25</v>
      </c>
      <c r="H1877" s="27">
        <v>107400</v>
      </c>
      <c r="I1877" s="29" t="str">
        <f t="shared" si="30"/>
        <v>Closed</v>
      </c>
    </row>
    <row r="1878" spans="1:9">
      <c r="A1878" s="27" t="s">
        <v>25</v>
      </c>
      <c r="B1878" s="27" t="s">
        <v>15</v>
      </c>
      <c r="C1878" s="28">
        <v>39758</v>
      </c>
      <c r="D1878" s="27">
        <v>21.2</v>
      </c>
      <c r="E1878" s="27">
        <v>21.4</v>
      </c>
      <c r="F1878" s="27">
        <v>21</v>
      </c>
      <c r="G1878" s="27">
        <v>21.36</v>
      </c>
      <c r="H1878" s="27">
        <v>128900</v>
      </c>
      <c r="I1878" s="29" t="str">
        <f t="shared" si="30"/>
        <v>Closed</v>
      </c>
    </row>
    <row r="1879" spans="1:9">
      <c r="A1879" s="27" t="s">
        <v>25</v>
      </c>
      <c r="B1879" s="27" t="s">
        <v>15</v>
      </c>
      <c r="C1879" s="28">
        <v>39757</v>
      </c>
      <c r="D1879" s="27">
        <v>20.75</v>
      </c>
      <c r="E1879" s="27">
        <v>21.6</v>
      </c>
      <c r="F1879" s="27">
        <v>20.75</v>
      </c>
      <c r="G1879" s="27">
        <v>21.2</v>
      </c>
      <c r="H1879" s="27">
        <v>108000</v>
      </c>
      <c r="I1879" s="29" t="str">
        <f t="shared" si="30"/>
        <v>Open</v>
      </c>
    </row>
    <row r="1880" spans="1:9">
      <c r="A1880" s="27" t="s">
        <v>25</v>
      </c>
      <c r="B1880" s="27" t="s">
        <v>15</v>
      </c>
      <c r="C1880" s="28">
        <v>39756</v>
      </c>
      <c r="D1880" s="27">
        <v>21.2</v>
      </c>
      <c r="E1880" s="27">
        <v>21.25</v>
      </c>
      <c r="F1880" s="27">
        <v>20.92</v>
      </c>
      <c r="G1880" s="27">
        <v>21.25</v>
      </c>
      <c r="H1880" s="27">
        <v>109600</v>
      </c>
      <c r="I1880" s="29" t="str">
        <f t="shared" si="30"/>
        <v>Closed</v>
      </c>
    </row>
    <row r="1881" spans="1:9">
      <c r="A1881" s="27" t="s">
        <v>25</v>
      </c>
      <c r="B1881" s="27" t="s">
        <v>15</v>
      </c>
      <c r="C1881" s="28">
        <v>39755</v>
      </c>
      <c r="D1881" s="27">
        <v>21.13</v>
      </c>
      <c r="E1881" s="27">
        <v>21.21</v>
      </c>
      <c r="F1881" s="27">
        <v>20.7</v>
      </c>
      <c r="G1881" s="27">
        <v>21.1</v>
      </c>
      <c r="H1881" s="27">
        <v>169200</v>
      </c>
      <c r="I1881" s="29" t="str">
        <f t="shared" si="30"/>
        <v>Closed</v>
      </c>
    </row>
    <row r="1882" spans="1:9">
      <c r="A1882" s="27" t="s">
        <v>25</v>
      </c>
      <c r="B1882" s="27" t="s">
        <v>15</v>
      </c>
      <c r="C1882" s="28">
        <v>39752</v>
      </c>
      <c r="D1882" s="27">
        <v>21.35</v>
      </c>
      <c r="E1882" s="27">
        <v>21.35</v>
      </c>
      <c r="F1882" s="27">
        <v>20.85</v>
      </c>
      <c r="G1882" s="27">
        <v>21.15</v>
      </c>
      <c r="H1882" s="27">
        <v>87900</v>
      </c>
      <c r="I1882" s="29" t="str">
        <f t="shared" si="30"/>
        <v>Closed</v>
      </c>
    </row>
    <row r="1883" spans="1:9">
      <c r="A1883" s="27" t="s">
        <v>25</v>
      </c>
      <c r="B1883" s="27" t="s">
        <v>15</v>
      </c>
      <c r="C1883" s="28">
        <v>39751</v>
      </c>
      <c r="D1883" s="27">
        <v>20.78</v>
      </c>
      <c r="E1883" s="27">
        <v>21.65</v>
      </c>
      <c r="F1883" s="27">
        <v>20.7</v>
      </c>
      <c r="G1883" s="27">
        <v>21.45</v>
      </c>
      <c r="H1883" s="27">
        <v>201300</v>
      </c>
      <c r="I1883" s="29" t="str">
        <f t="shared" si="30"/>
        <v>Open</v>
      </c>
    </row>
    <row r="1884" spans="1:9">
      <c r="A1884" s="27" t="s">
        <v>25</v>
      </c>
      <c r="B1884" s="27" t="s">
        <v>15</v>
      </c>
      <c r="C1884" s="28">
        <v>39750</v>
      </c>
      <c r="D1884" s="27">
        <v>20</v>
      </c>
      <c r="E1884" s="27">
        <v>20.9</v>
      </c>
      <c r="F1884" s="27">
        <v>19.920000000000002</v>
      </c>
      <c r="G1884" s="27">
        <v>20.88</v>
      </c>
      <c r="H1884" s="27">
        <v>185400</v>
      </c>
      <c r="I1884" s="29" t="str">
        <f t="shared" si="30"/>
        <v>Open</v>
      </c>
    </row>
    <row r="1885" spans="1:9">
      <c r="A1885" s="27" t="s">
        <v>25</v>
      </c>
      <c r="B1885" s="27" t="s">
        <v>15</v>
      </c>
      <c r="C1885" s="28">
        <v>39749</v>
      </c>
      <c r="D1885" s="27">
        <v>19.739999999999998</v>
      </c>
      <c r="E1885" s="27">
        <v>20.22</v>
      </c>
      <c r="F1885" s="27">
        <v>19.45</v>
      </c>
      <c r="G1885" s="27">
        <v>20.11</v>
      </c>
      <c r="H1885" s="27">
        <v>302500</v>
      </c>
      <c r="I1885" s="29" t="str">
        <f t="shared" si="30"/>
        <v>Closed</v>
      </c>
    </row>
    <row r="1886" spans="1:9">
      <c r="A1886" s="27" t="s">
        <v>25</v>
      </c>
      <c r="B1886" s="27" t="s">
        <v>15</v>
      </c>
      <c r="C1886" s="28">
        <v>39748</v>
      </c>
      <c r="D1886" s="27">
        <v>18.600000000000001</v>
      </c>
      <c r="E1886" s="27">
        <v>19.5</v>
      </c>
      <c r="F1886" s="27">
        <v>18.399999999999999</v>
      </c>
      <c r="G1886" s="27">
        <v>19.149999999999999</v>
      </c>
      <c r="H1886" s="27">
        <v>274000</v>
      </c>
      <c r="I1886" s="29" t="str">
        <f t="shared" si="30"/>
        <v>Closed</v>
      </c>
    </row>
    <row r="1887" spans="1:9">
      <c r="A1887" s="27" t="s">
        <v>25</v>
      </c>
      <c r="B1887" s="27" t="s">
        <v>15</v>
      </c>
      <c r="C1887" s="28">
        <v>39745</v>
      </c>
      <c r="D1887" s="27">
        <v>18.059999999999999</v>
      </c>
      <c r="E1887" s="27">
        <v>19.02</v>
      </c>
      <c r="F1887" s="27">
        <v>18.059999999999999</v>
      </c>
      <c r="G1887" s="27">
        <v>18.600000000000001</v>
      </c>
      <c r="H1887" s="27">
        <v>117900</v>
      </c>
      <c r="I1887" s="29" t="str">
        <f t="shared" si="30"/>
        <v>Open</v>
      </c>
    </row>
    <row r="1888" spans="1:9">
      <c r="A1888" s="27" t="s">
        <v>25</v>
      </c>
      <c r="B1888" s="27" t="s">
        <v>15</v>
      </c>
      <c r="C1888" s="28">
        <v>39744</v>
      </c>
      <c r="D1888" s="27">
        <v>18.399999999999999</v>
      </c>
      <c r="E1888" s="27">
        <v>18.489999999999998</v>
      </c>
      <c r="F1888" s="27">
        <v>18</v>
      </c>
      <c r="G1888" s="27">
        <v>18.059999999999999</v>
      </c>
      <c r="H1888" s="27">
        <v>79700</v>
      </c>
      <c r="I1888" s="29" t="str">
        <f t="shared" si="30"/>
        <v>Closed</v>
      </c>
    </row>
    <row r="1889" spans="1:9">
      <c r="A1889" s="27" t="s">
        <v>25</v>
      </c>
      <c r="B1889" s="27" t="s">
        <v>15</v>
      </c>
      <c r="C1889" s="28">
        <v>39743</v>
      </c>
      <c r="D1889" s="27">
        <v>17.78</v>
      </c>
      <c r="E1889" s="27">
        <v>18.690000000000001</v>
      </c>
      <c r="F1889" s="27">
        <v>17.78</v>
      </c>
      <c r="G1889" s="27">
        <v>18.600000000000001</v>
      </c>
      <c r="H1889" s="27">
        <v>157800</v>
      </c>
      <c r="I1889" s="29" t="str">
        <f t="shared" si="30"/>
        <v>Open</v>
      </c>
    </row>
    <row r="1890" spans="1:9">
      <c r="A1890" s="27" t="s">
        <v>25</v>
      </c>
      <c r="B1890" s="27" t="s">
        <v>15</v>
      </c>
      <c r="C1890" s="28">
        <v>39742</v>
      </c>
      <c r="D1890" s="27">
        <v>18.350000000000001</v>
      </c>
      <c r="E1890" s="27">
        <v>18.350000000000001</v>
      </c>
      <c r="F1890" s="27">
        <v>17.73</v>
      </c>
      <c r="G1890" s="27">
        <v>17.73</v>
      </c>
      <c r="H1890" s="27">
        <v>119400</v>
      </c>
      <c r="I1890" s="29" t="str">
        <f t="shared" si="30"/>
        <v>Closed</v>
      </c>
    </row>
    <row r="1891" spans="1:9">
      <c r="A1891" s="27" t="s">
        <v>25</v>
      </c>
      <c r="B1891" s="27" t="s">
        <v>15</v>
      </c>
      <c r="C1891" s="28">
        <v>39741</v>
      </c>
      <c r="D1891" s="27">
        <v>18.97</v>
      </c>
      <c r="E1891" s="27">
        <v>18.98</v>
      </c>
      <c r="F1891" s="27">
        <v>18.28</v>
      </c>
      <c r="G1891" s="27">
        <v>18.399999999999999</v>
      </c>
      <c r="H1891" s="27">
        <v>204700</v>
      </c>
      <c r="I1891" s="29" t="str">
        <f t="shared" si="30"/>
        <v>Closed</v>
      </c>
    </row>
    <row r="1892" spans="1:9">
      <c r="A1892" s="27" t="s">
        <v>25</v>
      </c>
      <c r="B1892" s="27" t="s">
        <v>15</v>
      </c>
      <c r="C1892" s="28">
        <v>39738</v>
      </c>
      <c r="D1892" s="27">
        <v>19.100000000000001</v>
      </c>
      <c r="E1892" s="27">
        <v>19.100000000000001</v>
      </c>
      <c r="F1892" s="27">
        <v>18.8</v>
      </c>
      <c r="G1892" s="27">
        <v>19.010000000000002</v>
      </c>
      <c r="H1892" s="27">
        <v>141700</v>
      </c>
      <c r="I1892" s="29" t="str">
        <f t="shared" si="30"/>
        <v>Closed</v>
      </c>
    </row>
    <row r="1893" spans="1:9">
      <c r="A1893" s="27" t="s">
        <v>25</v>
      </c>
      <c r="B1893" s="27" t="s">
        <v>15</v>
      </c>
      <c r="C1893" s="28">
        <v>39737</v>
      </c>
      <c r="D1893" s="27">
        <v>19.05</v>
      </c>
      <c r="E1893" s="27">
        <v>19.05</v>
      </c>
      <c r="F1893" s="27">
        <v>18.82</v>
      </c>
      <c r="G1893" s="27">
        <v>19.010000000000002</v>
      </c>
      <c r="H1893" s="27">
        <v>52300</v>
      </c>
      <c r="I1893" s="29" t="str">
        <f t="shared" si="30"/>
        <v>Closed</v>
      </c>
    </row>
    <row r="1894" spans="1:9">
      <c r="A1894" s="27" t="s">
        <v>25</v>
      </c>
      <c r="B1894" s="27" t="s">
        <v>15</v>
      </c>
      <c r="C1894" s="28">
        <v>39736</v>
      </c>
      <c r="D1894" s="27">
        <v>18.95</v>
      </c>
      <c r="E1894" s="27">
        <v>19.21</v>
      </c>
      <c r="F1894" s="27">
        <v>18.75</v>
      </c>
      <c r="G1894" s="27">
        <v>19.05</v>
      </c>
      <c r="H1894" s="27">
        <v>151500</v>
      </c>
      <c r="I1894" s="29" t="str">
        <f t="shared" si="30"/>
        <v>Closed</v>
      </c>
    </row>
    <row r="1895" spans="1:9">
      <c r="A1895" s="27" t="s">
        <v>25</v>
      </c>
      <c r="B1895" s="27" t="s">
        <v>15</v>
      </c>
      <c r="C1895" s="28">
        <v>39735</v>
      </c>
      <c r="D1895" s="27">
        <v>19.059999999999999</v>
      </c>
      <c r="E1895" s="27">
        <v>19.21</v>
      </c>
      <c r="F1895" s="27">
        <v>18.899999999999999</v>
      </c>
      <c r="G1895" s="27">
        <v>18.899999999999999</v>
      </c>
      <c r="H1895" s="27">
        <v>91300</v>
      </c>
      <c r="I1895" s="29" t="str">
        <f t="shared" si="30"/>
        <v>Closed</v>
      </c>
    </row>
    <row r="1896" spans="1:9">
      <c r="A1896" s="27" t="s">
        <v>25</v>
      </c>
      <c r="B1896" s="27" t="s">
        <v>15</v>
      </c>
      <c r="C1896" s="28">
        <v>39734</v>
      </c>
      <c r="D1896" s="27">
        <v>19.100000000000001</v>
      </c>
      <c r="E1896" s="27">
        <v>19.239999999999998</v>
      </c>
      <c r="F1896" s="27">
        <v>18.899999999999999</v>
      </c>
      <c r="G1896" s="27">
        <v>19.12</v>
      </c>
      <c r="H1896" s="27">
        <v>192400</v>
      </c>
      <c r="I1896" s="29" t="str">
        <f t="shared" si="30"/>
        <v>Closed</v>
      </c>
    </row>
    <row r="1897" spans="1:9">
      <c r="A1897" s="27" t="s">
        <v>25</v>
      </c>
      <c r="B1897" s="27" t="s">
        <v>15</v>
      </c>
      <c r="C1897" s="28">
        <v>39731</v>
      </c>
      <c r="D1897" s="27">
        <v>19.149999999999999</v>
      </c>
      <c r="E1897" s="27">
        <v>19.21</v>
      </c>
      <c r="F1897" s="27">
        <v>18.82</v>
      </c>
      <c r="G1897" s="27">
        <v>19.010000000000002</v>
      </c>
      <c r="H1897" s="27">
        <v>133600</v>
      </c>
      <c r="I1897" s="29" t="str">
        <f t="shared" si="30"/>
        <v>Closed</v>
      </c>
    </row>
    <row r="1898" spans="1:9">
      <c r="A1898" s="27" t="s">
        <v>25</v>
      </c>
      <c r="B1898" s="27" t="s">
        <v>15</v>
      </c>
      <c r="C1898" s="28">
        <v>39730</v>
      </c>
      <c r="D1898" s="27">
        <v>18.25</v>
      </c>
      <c r="E1898" s="27">
        <v>19.07</v>
      </c>
      <c r="F1898" s="27">
        <v>18.25</v>
      </c>
      <c r="G1898" s="27">
        <v>19.05</v>
      </c>
      <c r="H1898" s="27">
        <v>139100</v>
      </c>
      <c r="I1898" s="29" t="str">
        <f t="shared" si="30"/>
        <v>Open</v>
      </c>
    </row>
    <row r="1899" spans="1:9">
      <c r="A1899" s="27" t="s">
        <v>25</v>
      </c>
      <c r="B1899" s="27" t="s">
        <v>15</v>
      </c>
      <c r="C1899" s="28">
        <v>39729</v>
      </c>
      <c r="D1899" s="27">
        <v>18.75</v>
      </c>
      <c r="E1899" s="27">
        <v>18.989999999999998</v>
      </c>
      <c r="F1899" s="27">
        <v>18.11</v>
      </c>
      <c r="G1899" s="27">
        <v>18.32</v>
      </c>
      <c r="H1899" s="27">
        <v>174100</v>
      </c>
      <c r="I1899" s="29" t="str">
        <f t="shared" si="30"/>
        <v>Closed</v>
      </c>
    </row>
    <row r="1900" spans="1:9">
      <c r="A1900" s="27" t="s">
        <v>25</v>
      </c>
      <c r="B1900" s="27" t="s">
        <v>15</v>
      </c>
      <c r="C1900" s="28">
        <v>39728</v>
      </c>
      <c r="D1900" s="27">
        <v>18.739999999999998</v>
      </c>
      <c r="E1900" s="27">
        <v>18.93</v>
      </c>
      <c r="F1900" s="27">
        <v>18.25</v>
      </c>
      <c r="G1900" s="27">
        <v>18.809999999999999</v>
      </c>
      <c r="H1900" s="27">
        <v>70000</v>
      </c>
      <c r="I1900" s="29" t="str">
        <f t="shared" si="30"/>
        <v>Closed</v>
      </c>
    </row>
    <row r="1901" spans="1:9">
      <c r="A1901" s="27" t="s">
        <v>25</v>
      </c>
      <c r="B1901" s="27" t="s">
        <v>15</v>
      </c>
      <c r="C1901" s="28">
        <v>39727</v>
      </c>
      <c r="D1901" s="27">
        <v>18.13</v>
      </c>
      <c r="E1901" s="27">
        <v>18.84</v>
      </c>
      <c r="F1901" s="27">
        <v>18.13</v>
      </c>
      <c r="G1901" s="27">
        <v>18.84</v>
      </c>
      <c r="H1901" s="27">
        <v>46800</v>
      </c>
      <c r="I1901" s="29" t="str">
        <f t="shared" si="30"/>
        <v>Open</v>
      </c>
    </row>
    <row r="1902" spans="1:9">
      <c r="A1902" s="27" t="s">
        <v>25</v>
      </c>
      <c r="B1902" s="27" t="s">
        <v>15</v>
      </c>
      <c r="C1902" s="28">
        <v>39724</v>
      </c>
      <c r="D1902" s="27">
        <v>18.45</v>
      </c>
      <c r="E1902" s="27">
        <v>18.68</v>
      </c>
      <c r="F1902" s="27">
        <v>18.149999999999999</v>
      </c>
      <c r="G1902" s="27">
        <v>18.23</v>
      </c>
      <c r="H1902" s="27">
        <v>109300</v>
      </c>
      <c r="I1902" s="29" t="str">
        <f t="shared" si="30"/>
        <v>Closed</v>
      </c>
    </row>
    <row r="1903" spans="1:9">
      <c r="A1903" s="27" t="s">
        <v>25</v>
      </c>
      <c r="B1903" s="27" t="s">
        <v>15</v>
      </c>
      <c r="C1903" s="28">
        <v>39723</v>
      </c>
      <c r="D1903" s="27">
        <v>18.55</v>
      </c>
      <c r="E1903" s="27">
        <v>18.72</v>
      </c>
      <c r="F1903" s="27">
        <v>18.489999999999998</v>
      </c>
      <c r="G1903" s="27">
        <v>18.600000000000001</v>
      </c>
      <c r="H1903" s="27">
        <v>78000</v>
      </c>
      <c r="I1903" s="29" t="str">
        <f t="shared" si="30"/>
        <v>Open</v>
      </c>
    </row>
    <row r="1904" spans="1:9">
      <c r="A1904" s="27" t="s">
        <v>25</v>
      </c>
      <c r="B1904" s="27" t="s">
        <v>15</v>
      </c>
      <c r="C1904" s="28">
        <v>39722</v>
      </c>
      <c r="D1904" s="27">
        <v>18.25</v>
      </c>
      <c r="E1904" s="27">
        <v>18.899999999999999</v>
      </c>
      <c r="F1904" s="27">
        <v>18.23</v>
      </c>
      <c r="G1904" s="27">
        <v>18.64</v>
      </c>
      <c r="H1904" s="27">
        <v>142400</v>
      </c>
      <c r="I1904" s="29" t="str">
        <f t="shared" si="30"/>
        <v>Open</v>
      </c>
    </row>
    <row r="1905" spans="1:9">
      <c r="A1905" s="27" t="s">
        <v>25</v>
      </c>
      <c r="B1905" s="27" t="s">
        <v>15</v>
      </c>
      <c r="C1905" s="28">
        <v>39721</v>
      </c>
      <c r="D1905" s="27">
        <v>18.600000000000001</v>
      </c>
      <c r="E1905" s="27">
        <v>18.600000000000001</v>
      </c>
      <c r="F1905" s="27">
        <v>18.399999999999999</v>
      </c>
      <c r="G1905" s="27">
        <v>18.5</v>
      </c>
      <c r="H1905" s="27">
        <v>137200</v>
      </c>
      <c r="I1905" s="29" t="str">
        <f t="shared" si="30"/>
        <v>Closed</v>
      </c>
    </row>
    <row r="1906" spans="1:9">
      <c r="A1906" s="27" t="s">
        <v>25</v>
      </c>
      <c r="B1906" s="27" t="s">
        <v>15</v>
      </c>
      <c r="C1906" s="28">
        <v>39720</v>
      </c>
      <c r="D1906" s="27">
        <v>18.45</v>
      </c>
      <c r="E1906" s="27">
        <v>18.84</v>
      </c>
      <c r="F1906" s="27">
        <v>18.399999999999999</v>
      </c>
      <c r="G1906" s="27">
        <v>18.5</v>
      </c>
      <c r="H1906" s="27">
        <v>189600</v>
      </c>
      <c r="I1906" s="29" t="str">
        <f t="shared" si="30"/>
        <v>Open</v>
      </c>
    </row>
    <row r="1907" spans="1:9">
      <c r="A1907" s="27" t="s">
        <v>25</v>
      </c>
      <c r="B1907" s="27" t="s">
        <v>15</v>
      </c>
      <c r="C1907" s="28">
        <v>39717</v>
      </c>
      <c r="D1907" s="27">
        <v>18.829999999999998</v>
      </c>
      <c r="E1907" s="27">
        <v>18.86</v>
      </c>
      <c r="F1907" s="27">
        <v>18.2</v>
      </c>
      <c r="G1907" s="27">
        <v>18.600000000000001</v>
      </c>
      <c r="H1907" s="27">
        <v>158400</v>
      </c>
      <c r="I1907" s="29" t="str">
        <f t="shared" si="30"/>
        <v>Closed</v>
      </c>
    </row>
    <row r="1908" spans="1:9">
      <c r="A1908" s="27" t="s">
        <v>25</v>
      </c>
      <c r="B1908" s="27" t="s">
        <v>15</v>
      </c>
      <c r="C1908" s="28">
        <v>39716</v>
      </c>
      <c r="D1908" s="27">
        <v>17.920000000000002</v>
      </c>
      <c r="E1908" s="27">
        <v>18.829999999999998</v>
      </c>
      <c r="F1908" s="27">
        <v>17.75</v>
      </c>
      <c r="G1908" s="27">
        <v>18.829999999999998</v>
      </c>
      <c r="H1908" s="27">
        <v>165500</v>
      </c>
      <c r="I1908" s="29" t="str">
        <f t="shared" si="30"/>
        <v>Closed</v>
      </c>
    </row>
    <row r="1909" spans="1:9">
      <c r="A1909" s="27" t="s">
        <v>25</v>
      </c>
      <c r="B1909" s="27" t="s">
        <v>15</v>
      </c>
      <c r="C1909" s="28">
        <v>39715</v>
      </c>
      <c r="D1909" s="27">
        <v>18.059999999999999</v>
      </c>
      <c r="E1909" s="27">
        <v>18.649999999999999</v>
      </c>
      <c r="F1909" s="27">
        <v>17.91</v>
      </c>
      <c r="G1909" s="27">
        <v>17.91</v>
      </c>
      <c r="H1909" s="27">
        <v>109000</v>
      </c>
      <c r="I1909" s="29" t="str">
        <f t="shared" si="30"/>
        <v>Open</v>
      </c>
    </row>
    <row r="1910" spans="1:9">
      <c r="A1910" s="27" t="s">
        <v>25</v>
      </c>
      <c r="B1910" s="27" t="s">
        <v>15</v>
      </c>
      <c r="C1910" s="28">
        <v>39714</v>
      </c>
      <c r="D1910" s="27">
        <v>18.2</v>
      </c>
      <c r="E1910" s="27">
        <v>18.399999999999999</v>
      </c>
      <c r="F1910" s="27">
        <v>18</v>
      </c>
      <c r="G1910" s="27">
        <v>18.149999999999999</v>
      </c>
      <c r="H1910" s="27">
        <v>64100</v>
      </c>
      <c r="I1910" s="29" t="str">
        <f t="shared" si="30"/>
        <v>Closed</v>
      </c>
    </row>
    <row r="1911" spans="1:9">
      <c r="A1911" s="27" t="s">
        <v>25</v>
      </c>
      <c r="B1911" s="27" t="s">
        <v>15</v>
      </c>
      <c r="C1911" s="28">
        <v>39713</v>
      </c>
      <c r="D1911" s="27">
        <v>17.95</v>
      </c>
      <c r="E1911" s="27">
        <v>18.25</v>
      </c>
      <c r="F1911" s="27">
        <v>17.95</v>
      </c>
      <c r="G1911" s="27">
        <v>18.05</v>
      </c>
      <c r="H1911" s="27">
        <v>122700</v>
      </c>
      <c r="I1911" s="29" t="str">
        <f t="shared" si="30"/>
        <v>Open</v>
      </c>
    </row>
    <row r="1912" spans="1:9">
      <c r="A1912" s="27" t="s">
        <v>25</v>
      </c>
      <c r="B1912" s="27" t="s">
        <v>15</v>
      </c>
      <c r="C1912" s="28">
        <v>39710</v>
      </c>
      <c r="D1912" s="27">
        <v>18.02</v>
      </c>
      <c r="E1912" s="27">
        <v>18.14</v>
      </c>
      <c r="F1912" s="27">
        <v>17.86</v>
      </c>
      <c r="G1912" s="27">
        <v>18.05</v>
      </c>
      <c r="H1912" s="27">
        <v>143300</v>
      </c>
      <c r="I1912" s="29" t="str">
        <f t="shared" si="30"/>
        <v>Closed</v>
      </c>
    </row>
    <row r="1913" spans="1:9">
      <c r="A1913" s="27" t="s">
        <v>25</v>
      </c>
      <c r="B1913" s="27" t="s">
        <v>15</v>
      </c>
      <c r="C1913" s="28">
        <v>39709</v>
      </c>
      <c r="D1913" s="27">
        <v>18</v>
      </c>
      <c r="E1913" s="27">
        <v>18.25</v>
      </c>
      <c r="F1913" s="27">
        <v>17.95</v>
      </c>
      <c r="G1913" s="27">
        <v>18.079999999999998</v>
      </c>
      <c r="H1913" s="27">
        <v>204900</v>
      </c>
      <c r="I1913" s="29" t="str">
        <f t="shared" si="30"/>
        <v>Open</v>
      </c>
    </row>
    <row r="1914" spans="1:9">
      <c r="A1914" s="27" t="s">
        <v>25</v>
      </c>
      <c r="B1914" s="27" t="s">
        <v>15</v>
      </c>
      <c r="C1914" s="28">
        <v>39708</v>
      </c>
      <c r="D1914" s="27">
        <v>18.8</v>
      </c>
      <c r="E1914" s="27">
        <v>18.8</v>
      </c>
      <c r="F1914" s="27">
        <v>18.329999999999998</v>
      </c>
      <c r="G1914" s="27">
        <v>18.600000000000001</v>
      </c>
      <c r="H1914" s="27">
        <v>106300</v>
      </c>
      <c r="I1914" s="29" t="str">
        <f t="shared" si="30"/>
        <v>Closed</v>
      </c>
    </row>
    <row r="1915" spans="1:9">
      <c r="A1915" s="27" t="s">
        <v>25</v>
      </c>
      <c r="B1915" s="27" t="s">
        <v>15</v>
      </c>
      <c r="C1915" s="28">
        <v>39707</v>
      </c>
      <c r="D1915" s="27">
        <v>19</v>
      </c>
      <c r="E1915" s="27">
        <v>19.05</v>
      </c>
      <c r="F1915" s="27">
        <v>18.73</v>
      </c>
      <c r="G1915" s="27">
        <v>18.84</v>
      </c>
      <c r="H1915" s="27">
        <v>102300</v>
      </c>
      <c r="I1915" s="29" t="str">
        <f t="shared" si="30"/>
        <v>Closed</v>
      </c>
    </row>
    <row r="1916" spans="1:9">
      <c r="A1916" s="27" t="s">
        <v>25</v>
      </c>
      <c r="B1916" s="27" t="s">
        <v>15</v>
      </c>
      <c r="C1916" s="28">
        <v>39706</v>
      </c>
      <c r="D1916" s="27">
        <v>18.89</v>
      </c>
      <c r="E1916" s="27">
        <v>19</v>
      </c>
      <c r="F1916" s="27">
        <v>18.8</v>
      </c>
      <c r="G1916" s="27">
        <v>18.97</v>
      </c>
      <c r="H1916" s="27">
        <v>89400</v>
      </c>
      <c r="I1916" s="29" t="str">
        <f t="shared" si="30"/>
        <v>Open</v>
      </c>
    </row>
    <row r="1917" spans="1:9">
      <c r="A1917" s="27" t="s">
        <v>25</v>
      </c>
      <c r="B1917" s="27" t="s">
        <v>15</v>
      </c>
      <c r="C1917" s="28">
        <v>39703</v>
      </c>
      <c r="D1917" s="27">
        <v>18.55</v>
      </c>
      <c r="E1917" s="27">
        <v>19</v>
      </c>
      <c r="F1917" s="27">
        <v>18.55</v>
      </c>
      <c r="G1917" s="27">
        <v>18.989999999999998</v>
      </c>
      <c r="H1917" s="27">
        <v>111300</v>
      </c>
      <c r="I1917" s="29" t="str">
        <f t="shared" si="30"/>
        <v>Open</v>
      </c>
    </row>
    <row r="1918" spans="1:9">
      <c r="A1918" s="27" t="s">
        <v>25</v>
      </c>
      <c r="B1918" s="27" t="s">
        <v>15</v>
      </c>
      <c r="C1918" s="28">
        <v>39702</v>
      </c>
      <c r="D1918" s="27">
        <v>18.03</v>
      </c>
      <c r="E1918" s="27">
        <v>18.579999999999998</v>
      </c>
      <c r="F1918" s="27">
        <v>17.95</v>
      </c>
      <c r="G1918" s="27">
        <v>18.579999999999998</v>
      </c>
      <c r="H1918" s="27">
        <v>129400</v>
      </c>
      <c r="I1918" s="29" t="str">
        <f t="shared" si="30"/>
        <v>Open</v>
      </c>
    </row>
    <row r="1919" spans="1:9">
      <c r="A1919" s="27" t="s">
        <v>25</v>
      </c>
      <c r="B1919" s="27" t="s">
        <v>15</v>
      </c>
      <c r="C1919" s="28">
        <v>39701</v>
      </c>
      <c r="D1919" s="27">
        <v>18.3</v>
      </c>
      <c r="E1919" s="27">
        <v>18.399999999999999</v>
      </c>
      <c r="F1919" s="27">
        <v>18.03</v>
      </c>
      <c r="G1919" s="27">
        <v>18.03</v>
      </c>
      <c r="H1919" s="27">
        <v>17200</v>
      </c>
      <c r="I1919" s="29" t="str">
        <f t="shared" si="30"/>
        <v>Closed</v>
      </c>
    </row>
    <row r="1920" spans="1:9">
      <c r="A1920" s="27" t="s">
        <v>25</v>
      </c>
      <c r="B1920" s="27" t="s">
        <v>15</v>
      </c>
      <c r="C1920" s="28">
        <v>39700</v>
      </c>
      <c r="D1920" s="27">
        <v>18</v>
      </c>
      <c r="E1920" s="27">
        <v>18.239999999999998</v>
      </c>
      <c r="F1920" s="27">
        <v>17.87</v>
      </c>
      <c r="G1920" s="27">
        <v>18.239999999999998</v>
      </c>
      <c r="H1920" s="27">
        <v>155900</v>
      </c>
      <c r="I1920" s="29" t="str">
        <f t="shared" si="30"/>
        <v>Open</v>
      </c>
    </row>
    <row r="1921" spans="1:9">
      <c r="A1921" s="27" t="s">
        <v>25</v>
      </c>
      <c r="B1921" s="27" t="s">
        <v>15</v>
      </c>
      <c r="C1921" s="28">
        <v>39699</v>
      </c>
      <c r="D1921" s="27">
        <v>17.84</v>
      </c>
      <c r="E1921" s="27">
        <v>18.079999999999998</v>
      </c>
      <c r="F1921" s="27">
        <v>17.829999999999998</v>
      </c>
      <c r="G1921" s="27">
        <v>18</v>
      </c>
      <c r="H1921" s="27">
        <v>67700</v>
      </c>
      <c r="I1921" s="29" t="str">
        <f t="shared" si="30"/>
        <v>Open</v>
      </c>
    </row>
    <row r="1922" spans="1:9">
      <c r="A1922" s="27" t="s">
        <v>25</v>
      </c>
      <c r="B1922" s="27" t="s">
        <v>15</v>
      </c>
      <c r="C1922" s="28">
        <v>39696</v>
      </c>
      <c r="D1922" s="27">
        <v>17.3</v>
      </c>
      <c r="E1922" s="27">
        <v>18.11</v>
      </c>
      <c r="F1922" s="27">
        <v>17.25</v>
      </c>
      <c r="G1922" s="27">
        <v>18.09</v>
      </c>
      <c r="H1922" s="27">
        <v>46100</v>
      </c>
      <c r="I1922" s="29" t="str">
        <f t="shared" si="30"/>
        <v>Open</v>
      </c>
    </row>
    <row r="1923" spans="1:9">
      <c r="A1923" s="27" t="s">
        <v>25</v>
      </c>
      <c r="B1923" s="27" t="s">
        <v>15</v>
      </c>
      <c r="C1923" s="28">
        <v>39695</v>
      </c>
      <c r="D1923" s="27">
        <v>17.5</v>
      </c>
      <c r="E1923" s="27">
        <v>17.71</v>
      </c>
      <c r="F1923" s="27">
        <v>17.13</v>
      </c>
      <c r="G1923" s="27">
        <v>17.600000000000001</v>
      </c>
      <c r="H1923" s="27">
        <v>52500</v>
      </c>
      <c r="I1923" s="29" t="str">
        <f t="shared" si="30"/>
        <v>Closed</v>
      </c>
    </row>
    <row r="1924" spans="1:9">
      <c r="A1924" s="27" t="s">
        <v>25</v>
      </c>
      <c r="B1924" s="27" t="s">
        <v>15</v>
      </c>
      <c r="C1924" s="28">
        <v>39694</v>
      </c>
      <c r="D1924" s="27">
        <v>17.47</v>
      </c>
      <c r="E1924" s="27">
        <v>17.62</v>
      </c>
      <c r="F1924" s="27">
        <v>17.170000000000002</v>
      </c>
      <c r="G1924" s="27">
        <v>17.54</v>
      </c>
      <c r="H1924" s="27">
        <v>52300</v>
      </c>
      <c r="I1924" s="29" t="str">
        <f t="shared" ref="I1924:I1987" si="31">IF(F1924&lt;D1924-0.15,"Closed","Open")</f>
        <v>Closed</v>
      </c>
    </row>
    <row r="1925" spans="1:9">
      <c r="A1925" s="27" t="s">
        <v>25</v>
      </c>
      <c r="B1925" s="27" t="s">
        <v>15</v>
      </c>
      <c r="C1925" s="28">
        <v>39693</v>
      </c>
      <c r="D1925" s="27">
        <v>17.5</v>
      </c>
      <c r="E1925" s="27">
        <v>17.59</v>
      </c>
      <c r="F1925" s="27">
        <v>16.670000000000002</v>
      </c>
      <c r="G1925" s="27">
        <v>17.47</v>
      </c>
      <c r="H1925" s="27">
        <v>78200</v>
      </c>
      <c r="I1925" s="29" t="str">
        <f t="shared" si="31"/>
        <v>Closed</v>
      </c>
    </row>
    <row r="1926" spans="1:9">
      <c r="A1926" s="27" t="s">
        <v>25</v>
      </c>
      <c r="B1926" s="27" t="s">
        <v>15</v>
      </c>
      <c r="C1926" s="28">
        <v>39689</v>
      </c>
      <c r="D1926" s="27">
        <v>17.2</v>
      </c>
      <c r="E1926" s="27">
        <v>17.63</v>
      </c>
      <c r="F1926" s="27">
        <v>17.02</v>
      </c>
      <c r="G1926" s="27">
        <v>17.399999999999999</v>
      </c>
      <c r="H1926" s="27">
        <v>108300</v>
      </c>
      <c r="I1926" s="29" t="str">
        <f t="shared" si="31"/>
        <v>Closed</v>
      </c>
    </row>
    <row r="1927" spans="1:9">
      <c r="A1927" s="27" t="s">
        <v>25</v>
      </c>
      <c r="B1927" s="27" t="s">
        <v>15</v>
      </c>
      <c r="C1927" s="28">
        <v>39688</v>
      </c>
      <c r="D1927" s="27">
        <v>17.12</v>
      </c>
      <c r="E1927" s="27">
        <v>17.55</v>
      </c>
      <c r="F1927" s="27">
        <v>17.07</v>
      </c>
      <c r="G1927" s="27">
        <v>17.260000000000002</v>
      </c>
      <c r="H1927" s="27">
        <v>60600</v>
      </c>
      <c r="I1927" s="29" t="str">
        <f t="shared" si="31"/>
        <v>Open</v>
      </c>
    </row>
    <row r="1928" spans="1:9">
      <c r="A1928" s="27" t="s">
        <v>25</v>
      </c>
      <c r="B1928" s="27" t="s">
        <v>15</v>
      </c>
      <c r="C1928" s="28">
        <v>39687</v>
      </c>
      <c r="D1928" s="27">
        <v>17.3</v>
      </c>
      <c r="E1928" s="27">
        <v>17.600000000000001</v>
      </c>
      <c r="F1928" s="27">
        <v>16.86</v>
      </c>
      <c r="G1928" s="27">
        <v>17.2</v>
      </c>
      <c r="H1928" s="27">
        <v>91800</v>
      </c>
      <c r="I1928" s="29" t="str">
        <f t="shared" si="31"/>
        <v>Closed</v>
      </c>
    </row>
    <row r="1929" spans="1:9">
      <c r="A1929" s="27" t="s">
        <v>25</v>
      </c>
      <c r="B1929" s="27" t="s">
        <v>15</v>
      </c>
      <c r="C1929" s="28">
        <v>39686</v>
      </c>
      <c r="D1929" s="27">
        <v>17.8</v>
      </c>
      <c r="E1929" s="27">
        <v>17.8</v>
      </c>
      <c r="F1929" s="27">
        <v>17.25</v>
      </c>
      <c r="G1929" s="27">
        <v>17.399999999999999</v>
      </c>
      <c r="H1929" s="27">
        <v>155300</v>
      </c>
      <c r="I1929" s="29" t="str">
        <f t="shared" si="31"/>
        <v>Closed</v>
      </c>
    </row>
    <row r="1930" spans="1:9">
      <c r="A1930" s="27" t="s">
        <v>25</v>
      </c>
      <c r="B1930" s="27" t="s">
        <v>15</v>
      </c>
      <c r="C1930" s="28">
        <v>39685</v>
      </c>
      <c r="D1930" s="27">
        <v>18.149999999999999</v>
      </c>
      <c r="E1930" s="27">
        <v>18.28</v>
      </c>
      <c r="F1930" s="27">
        <v>17.809999999999999</v>
      </c>
      <c r="G1930" s="27">
        <v>18.149999999999999</v>
      </c>
      <c r="H1930" s="27">
        <v>126600</v>
      </c>
      <c r="I1930" s="29" t="str">
        <f t="shared" si="31"/>
        <v>Closed</v>
      </c>
    </row>
    <row r="1931" spans="1:9">
      <c r="A1931" s="27" t="s">
        <v>25</v>
      </c>
      <c r="B1931" s="27" t="s">
        <v>15</v>
      </c>
      <c r="C1931" s="28">
        <v>39682</v>
      </c>
      <c r="D1931" s="27">
        <v>17.600000000000001</v>
      </c>
      <c r="E1931" s="27">
        <v>18.25</v>
      </c>
      <c r="F1931" s="27">
        <v>17.600000000000001</v>
      </c>
      <c r="G1931" s="27">
        <v>18.25</v>
      </c>
      <c r="H1931" s="27">
        <v>141600</v>
      </c>
      <c r="I1931" s="29" t="str">
        <f t="shared" si="31"/>
        <v>Open</v>
      </c>
    </row>
    <row r="1932" spans="1:9">
      <c r="A1932" s="27" t="s">
        <v>25</v>
      </c>
      <c r="B1932" s="27" t="s">
        <v>15</v>
      </c>
      <c r="C1932" s="28">
        <v>39681</v>
      </c>
      <c r="D1932" s="27">
        <v>17.649999999999999</v>
      </c>
      <c r="E1932" s="27">
        <v>17.98</v>
      </c>
      <c r="F1932" s="27">
        <v>17.350000000000001</v>
      </c>
      <c r="G1932" s="27">
        <v>17.670000000000002</v>
      </c>
      <c r="H1932" s="27">
        <v>46600</v>
      </c>
      <c r="I1932" s="29" t="str">
        <f t="shared" si="31"/>
        <v>Closed</v>
      </c>
    </row>
    <row r="1933" spans="1:9">
      <c r="A1933" s="27" t="s">
        <v>25</v>
      </c>
      <c r="B1933" s="27" t="s">
        <v>15</v>
      </c>
      <c r="C1933" s="28">
        <v>39680</v>
      </c>
      <c r="D1933" s="27">
        <v>17.579999999999998</v>
      </c>
      <c r="E1933" s="27">
        <v>17.940000000000001</v>
      </c>
      <c r="F1933" s="27">
        <v>17.41</v>
      </c>
      <c r="G1933" s="27">
        <v>17.8</v>
      </c>
      <c r="H1933" s="27">
        <v>65500</v>
      </c>
      <c r="I1933" s="29" t="str">
        <f t="shared" si="31"/>
        <v>Closed</v>
      </c>
    </row>
    <row r="1934" spans="1:9">
      <c r="A1934" s="27" t="s">
        <v>25</v>
      </c>
      <c r="B1934" s="27" t="s">
        <v>15</v>
      </c>
      <c r="C1934" s="28">
        <v>39679</v>
      </c>
      <c r="D1934" s="27">
        <v>17.5</v>
      </c>
      <c r="E1934" s="27">
        <v>17.87</v>
      </c>
      <c r="F1934" s="27">
        <v>17.29</v>
      </c>
      <c r="G1934" s="27">
        <v>17.579999999999998</v>
      </c>
      <c r="H1934" s="27">
        <v>91000</v>
      </c>
      <c r="I1934" s="29" t="str">
        <f t="shared" si="31"/>
        <v>Closed</v>
      </c>
    </row>
    <row r="1935" spans="1:9">
      <c r="A1935" s="27" t="s">
        <v>25</v>
      </c>
      <c r="B1935" s="27" t="s">
        <v>15</v>
      </c>
      <c r="C1935" s="28">
        <v>39678</v>
      </c>
      <c r="D1935" s="27">
        <v>18.190000000000001</v>
      </c>
      <c r="E1935" s="27">
        <v>18.2</v>
      </c>
      <c r="F1935" s="27">
        <v>17.45</v>
      </c>
      <c r="G1935" s="27">
        <v>17.600000000000001</v>
      </c>
      <c r="H1935" s="27">
        <v>94600</v>
      </c>
      <c r="I1935" s="29" t="str">
        <f t="shared" si="31"/>
        <v>Closed</v>
      </c>
    </row>
    <row r="1936" spans="1:9">
      <c r="A1936" s="27" t="s">
        <v>25</v>
      </c>
      <c r="B1936" s="27" t="s">
        <v>15</v>
      </c>
      <c r="C1936" s="28">
        <v>39675</v>
      </c>
      <c r="D1936" s="27">
        <v>17.88</v>
      </c>
      <c r="E1936" s="27">
        <v>18.190000000000001</v>
      </c>
      <c r="F1936" s="27">
        <v>17.54</v>
      </c>
      <c r="G1936" s="27">
        <v>18.11</v>
      </c>
      <c r="H1936" s="27">
        <v>65600</v>
      </c>
      <c r="I1936" s="29" t="str">
        <f t="shared" si="31"/>
        <v>Closed</v>
      </c>
    </row>
    <row r="1937" spans="1:9">
      <c r="A1937" s="27" t="s">
        <v>25</v>
      </c>
      <c r="B1937" s="27" t="s">
        <v>15</v>
      </c>
      <c r="C1937" s="28">
        <v>39674</v>
      </c>
      <c r="D1937" s="27">
        <v>17.25</v>
      </c>
      <c r="E1937" s="27">
        <v>17.78</v>
      </c>
      <c r="F1937" s="27">
        <v>17.100000000000001</v>
      </c>
      <c r="G1937" s="27">
        <v>17.78</v>
      </c>
      <c r="H1937" s="27">
        <v>92700</v>
      </c>
      <c r="I1937" s="29" t="str">
        <f t="shared" si="31"/>
        <v>Open</v>
      </c>
    </row>
    <row r="1938" spans="1:9">
      <c r="A1938" s="27" t="s">
        <v>25</v>
      </c>
      <c r="B1938" s="27" t="s">
        <v>15</v>
      </c>
      <c r="C1938" s="28">
        <v>39673</v>
      </c>
      <c r="D1938" s="27">
        <v>17.600000000000001</v>
      </c>
      <c r="E1938" s="27">
        <v>17.670000000000002</v>
      </c>
      <c r="F1938" s="27">
        <v>17.149999999999999</v>
      </c>
      <c r="G1938" s="27">
        <v>17.149999999999999</v>
      </c>
      <c r="H1938" s="27">
        <v>96800</v>
      </c>
      <c r="I1938" s="29" t="str">
        <f t="shared" si="31"/>
        <v>Closed</v>
      </c>
    </row>
    <row r="1939" spans="1:9">
      <c r="A1939" s="27" t="s">
        <v>25</v>
      </c>
      <c r="B1939" s="27" t="s">
        <v>15</v>
      </c>
      <c r="C1939" s="28">
        <v>39672</v>
      </c>
      <c r="D1939" s="27">
        <v>17.440000000000001</v>
      </c>
      <c r="E1939" s="27">
        <v>17.72</v>
      </c>
      <c r="F1939" s="27">
        <v>17.2</v>
      </c>
      <c r="G1939" s="27">
        <v>17.72</v>
      </c>
      <c r="H1939" s="27">
        <v>54600</v>
      </c>
      <c r="I1939" s="29" t="str">
        <f t="shared" si="31"/>
        <v>Closed</v>
      </c>
    </row>
    <row r="1940" spans="1:9">
      <c r="A1940" s="27" t="s">
        <v>25</v>
      </c>
      <c r="B1940" s="27" t="s">
        <v>15</v>
      </c>
      <c r="C1940" s="28">
        <v>39671</v>
      </c>
      <c r="D1940" s="27">
        <v>17.45</v>
      </c>
      <c r="E1940" s="27">
        <v>17.66</v>
      </c>
      <c r="F1940" s="27">
        <v>17.25</v>
      </c>
      <c r="G1940" s="27">
        <v>17.47</v>
      </c>
      <c r="H1940" s="27">
        <v>153000</v>
      </c>
      <c r="I1940" s="29" t="str">
        <f t="shared" si="31"/>
        <v>Closed</v>
      </c>
    </row>
    <row r="1941" spans="1:9">
      <c r="A1941" s="27" t="s">
        <v>25</v>
      </c>
      <c r="B1941" s="27" t="s">
        <v>15</v>
      </c>
      <c r="C1941" s="28">
        <v>39668</v>
      </c>
      <c r="D1941" s="27">
        <v>17.8</v>
      </c>
      <c r="E1941" s="27">
        <v>17.98</v>
      </c>
      <c r="F1941" s="27">
        <v>17.41</v>
      </c>
      <c r="G1941" s="27">
        <v>17.649999999999999</v>
      </c>
      <c r="H1941" s="27">
        <v>85300</v>
      </c>
      <c r="I1941" s="29" t="str">
        <f t="shared" si="31"/>
        <v>Closed</v>
      </c>
    </row>
    <row r="1942" spans="1:9">
      <c r="A1942" s="27" t="s">
        <v>25</v>
      </c>
      <c r="B1942" s="27" t="s">
        <v>15</v>
      </c>
      <c r="C1942" s="28">
        <v>39667</v>
      </c>
      <c r="D1942" s="27">
        <v>18</v>
      </c>
      <c r="E1942" s="27">
        <v>18.149999999999999</v>
      </c>
      <c r="F1942" s="27">
        <v>17.47</v>
      </c>
      <c r="G1942" s="27">
        <v>17.739999999999998</v>
      </c>
      <c r="H1942" s="27">
        <v>51700</v>
      </c>
      <c r="I1942" s="29" t="str">
        <f t="shared" si="31"/>
        <v>Closed</v>
      </c>
    </row>
    <row r="1943" spans="1:9">
      <c r="A1943" s="27" t="s">
        <v>25</v>
      </c>
      <c r="B1943" s="27" t="s">
        <v>15</v>
      </c>
      <c r="C1943" s="28">
        <v>39666</v>
      </c>
      <c r="D1943" s="27">
        <v>18.600000000000001</v>
      </c>
      <c r="E1943" s="27">
        <v>18.739999999999998</v>
      </c>
      <c r="F1943" s="27">
        <v>17.600000000000001</v>
      </c>
      <c r="G1943" s="27">
        <v>18.12</v>
      </c>
      <c r="H1943" s="27">
        <v>91100</v>
      </c>
      <c r="I1943" s="29" t="str">
        <f t="shared" si="31"/>
        <v>Closed</v>
      </c>
    </row>
    <row r="1944" spans="1:9">
      <c r="A1944" s="27" t="s">
        <v>25</v>
      </c>
      <c r="B1944" s="27" t="s">
        <v>15</v>
      </c>
      <c r="C1944" s="28">
        <v>39665</v>
      </c>
      <c r="D1944" s="27">
        <v>18.27</v>
      </c>
      <c r="E1944" s="27">
        <v>18.8</v>
      </c>
      <c r="F1944" s="27">
        <v>18.14</v>
      </c>
      <c r="G1944" s="27">
        <v>18.8</v>
      </c>
      <c r="H1944" s="27">
        <v>54000</v>
      </c>
      <c r="I1944" s="29" t="str">
        <f t="shared" si="31"/>
        <v>Open</v>
      </c>
    </row>
    <row r="1945" spans="1:9">
      <c r="A1945" s="27" t="s">
        <v>25</v>
      </c>
      <c r="B1945" s="27" t="s">
        <v>15</v>
      </c>
      <c r="C1945" s="28">
        <v>39664</v>
      </c>
      <c r="D1945" s="27">
        <v>18.649999999999999</v>
      </c>
      <c r="E1945" s="27">
        <v>18.649999999999999</v>
      </c>
      <c r="F1945" s="27">
        <v>18.079999999999998</v>
      </c>
      <c r="G1945" s="27">
        <v>18.32</v>
      </c>
      <c r="H1945" s="27">
        <v>56700</v>
      </c>
      <c r="I1945" s="29" t="str">
        <f t="shared" si="31"/>
        <v>Closed</v>
      </c>
    </row>
    <row r="1946" spans="1:9">
      <c r="A1946" s="27" t="s">
        <v>25</v>
      </c>
      <c r="B1946" s="27" t="s">
        <v>15</v>
      </c>
      <c r="C1946" s="28">
        <v>39661</v>
      </c>
      <c r="D1946" s="27">
        <v>18.3</v>
      </c>
      <c r="E1946" s="27">
        <v>18.75</v>
      </c>
      <c r="F1946" s="27">
        <v>17.95</v>
      </c>
      <c r="G1946" s="27">
        <v>18.75</v>
      </c>
      <c r="H1946" s="27">
        <v>129200</v>
      </c>
      <c r="I1946" s="29" t="str">
        <f t="shared" si="31"/>
        <v>Closed</v>
      </c>
    </row>
    <row r="1947" spans="1:9">
      <c r="A1947" s="27" t="s">
        <v>25</v>
      </c>
      <c r="B1947" s="27" t="s">
        <v>15</v>
      </c>
      <c r="C1947" s="28">
        <v>39660</v>
      </c>
      <c r="D1947" s="27">
        <v>18.399999999999999</v>
      </c>
      <c r="E1947" s="27">
        <v>18.690000000000001</v>
      </c>
      <c r="F1947" s="27">
        <v>18.2</v>
      </c>
      <c r="G1947" s="27">
        <v>18.39</v>
      </c>
      <c r="H1947" s="27">
        <v>76600</v>
      </c>
      <c r="I1947" s="29" t="str">
        <f t="shared" si="31"/>
        <v>Closed</v>
      </c>
    </row>
    <row r="1948" spans="1:9">
      <c r="A1948" s="27" t="s">
        <v>25</v>
      </c>
      <c r="B1948" s="27" t="s">
        <v>15</v>
      </c>
      <c r="C1948" s="28">
        <v>39659</v>
      </c>
      <c r="D1948" s="27">
        <v>18</v>
      </c>
      <c r="E1948" s="27">
        <v>18.54</v>
      </c>
      <c r="F1948" s="27">
        <v>18</v>
      </c>
      <c r="G1948" s="27">
        <v>18.5</v>
      </c>
      <c r="H1948" s="27">
        <v>138600</v>
      </c>
      <c r="I1948" s="29" t="str">
        <f t="shared" si="31"/>
        <v>Open</v>
      </c>
    </row>
    <row r="1949" spans="1:9">
      <c r="A1949" s="27" t="s">
        <v>25</v>
      </c>
      <c r="B1949" s="27" t="s">
        <v>15</v>
      </c>
      <c r="C1949" s="28">
        <v>39658</v>
      </c>
      <c r="D1949" s="27">
        <v>17.739999999999998</v>
      </c>
      <c r="E1949" s="27">
        <v>18.02</v>
      </c>
      <c r="F1949" s="27">
        <v>17.739999999999998</v>
      </c>
      <c r="G1949" s="27">
        <v>17.98</v>
      </c>
      <c r="H1949" s="27">
        <v>163000</v>
      </c>
      <c r="I1949" s="29" t="str">
        <f t="shared" si="31"/>
        <v>Open</v>
      </c>
    </row>
    <row r="1950" spans="1:9">
      <c r="A1950" s="27" t="s">
        <v>25</v>
      </c>
      <c r="B1950" s="27" t="s">
        <v>15</v>
      </c>
      <c r="C1950" s="28">
        <v>39657</v>
      </c>
      <c r="D1950" s="27">
        <v>17.55</v>
      </c>
      <c r="E1950" s="27">
        <v>18</v>
      </c>
      <c r="F1950" s="27">
        <v>17.54</v>
      </c>
      <c r="G1950" s="27">
        <v>17.690000000000001</v>
      </c>
      <c r="H1950" s="27">
        <v>111100</v>
      </c>
      <c r="I1950" s="29" t="str">
        <f t="shared" si="31"/>
        <v>Open</v>
      </c>
    </row>
    <row r="1951" spans="1:9">
      <c r="A1951" s="27" t="s">
        <v>25</v>
      </c>
      <c r="B1951" s="27" t="s">
        <v>15</v>
      </c>
      <c r="C1951" s="28">
        <v>39654</v>
      </c>
      <c r="D1951" s="27">
        <v>18</v>
      </c>
      <c r="E1951" s="27">
        <v>18.059999999999999</v>
      </c>
      <c r="F1951" s="27">
        <v>17.34</v>
      </c>
      <c r="G1951" s="27">
        <v>17.54</v>
      </c>
      <c r="H1951" s="27">
        <v>105400</v>
      </c>
      <c r="I1951" s="29" t="str">
        <f t="shared" si="31"/>
        <v>Closed</v>
      </c>
    </row>
    <row r="1952" spans="1:9">
      <c r="A1952" s="27" t="s">
        <v>25</v>
      </c>
      <c r="B1952" s="27" t="s">
        <v>15</v>
      </c>
      <c r="C1952" s="28">
        <v>39653</v>
      </c>
      <c r="D1952" s="27">
        <v>17.899999999999999</v>
      </c>
      <c r="E1952" s="27">
        <v>18.22</v>
      </c>
      <c r="F1952" s="27">
        <v>17.75</v>
      </c>
      <c r="G1952" s="27">
        <v>18.170000000000002</v>
      </c>
      <c r="H1952" s="27">
        <v>182500</v>
      </c>
      <c r="I1952" s="29" t="str">
        <f t="shared" si="31"/>
        <v>Open</v>
      </c>
    </row>
    <row r="1953" spans="1:9">
      <c r="A1953" s="27" t="s">
        <v>25</v>
      </c>
      <c r="B1953" s="27" t="s">
        <v>15</v>
      </c>
      <c r="C1953" s="28">
        <v>39652</v>
      </c>
      <c r="D1953" s="27">
        <v>18.23</v>
      </c>
      <c r="E1953" s="27">
        <v>18.399999999999999</v>
      </c>
      <c r="F1953" s="27">
        <v>17.8</v>
      </c>
      <c r="G1953" s="27">
        <v>18.07</v>
      </c>
      <c r="H1953" s="27">
        <v>119100</v>
      </c>
      <c r="I1953" s="29" t="str">
        <f t="shared" si="31"/>
        <v>Closed</v>
      </c>
    </row>
    <row r="1954" spans="1:9">
      <c r="A1954" s="27" t="s">
        <v>25</v>
      </c>
      <c r="B1954" s="27" t="s">
        <v>15</v>
      </c>
      <c r="C1954" s="28">
        <v>39651</v>
      </c>
      <c r="D1954" s="27">
        <v>16.8</v>
      </c>
      <c r="E1954" s="27">
        <v>18.399999999999999</v>
      </c>
      <c r="F1954" s="27">
        <v>16.7</v>
      </c>
      <c r="G1954" s="27">
        <v>18.3</v>
      </c>
      <c r="H1954" s="27">
        <v>354300</v>
      </c>
      <c r="I1954" s="29" t="str">
        <f t="shared" si="31"/>
        <v>Open</v>
      </c>
    </row>
    <row r="1955" spans="1:9">
      <c r="A1955" s="27" t="s">
        <v>25</v>
      </c>
      <c r="B1955" s="27" t="s">
        <v>15</v>
      </c>
      <c r="C1955" s="28">
        <v>39650</v>
      </c>
      <c r="D1955" s="27">
        <v>16.100000000000001</v>
      </c>
      <c r="E1955" s="27">
        <v>16.850000000000001</v>
      </c>
      <c r="F1955" s="27">
        <v>16.100000000000001</v>
      </c>
      <c r="G1955" s="27">
        <v>16.82</v>
      </c>
      <c r="H1955" s="27">
        <v>154900</v>
      </c>
      <c r="I1955" s="29" t="str">
        <f t="shared" si="31"/>
        <v>Open</v>
      </c>
    </row>
    <row r="1956" spans="1:9">
      <c r="A1956" s="27" t="s">
        <v>25</v>
      </c>
      <c r="B1956" s="27" t="s">
        <v>15</v>
      </c>
      <c r="C1956" s="28">
        <v>39647</v>
      </c>
      <c r="D1956" s="27">
        <v>14.9</v>
      </c>
      <c r="E1956" s="27">
        <v>16.190000000000001</v>
      </c>
      <c r="F1956" s="27">
        <v>14.9</v>
      </c>
      <c r="G1956" s="27">
        <v>16.100000000000001</v>
      </c>
      <c r="H1956" s="27">
        <v>147700</v>
      </c>
      <c r="I1956" s="29" t="str">
        <f t="shared" si="31"/>
        <v>Open</v>
      </c>
    </row>
    <row r="1957" spans="1:9">
      <c r="A1957" s="27" t="s">
        <v>25</v>
      </c>
      <c r="B1957" s="27" t="s">
        <v>15</v>
      </c>
      <c r="C1957" s="28">
        <v>39646</v>
      </c>
      <c r="D1957" s="27">
        <v>16.23</v>
      </c>
      <c r="E1957" s="27">
        <v>16.34</v>
      </c>
      <c r="F1957" s="27">
        <v>15</v>
      </c>
      <c r="G1957" s="27">
        <v>15</v>
      </c>
      <c r="H1957" s="27">
        <v>96400</v>
      </c>
      <c r="I1957" s="29" t="str">
        <f t="shared" si="31"/>
        <v>Closed</v>
      </c>
    </row>
    <row r="1958" spans="1:9">
      <c r="A1958" s="27" t="s">
        <v>25</v>
      </c>
      <c r="B1958" s="27" t="s">
        <v>15</v>
      </c>
      <c r="C1958" s="28">
        <v>39645</v>
      </c>
      <c r="D1958" s="27">
        <v>16.100000000000001</v>
      </c>
      <c r="E1958" s="27">
        <v>16.53</v>
      </c>
      <c r="F1958" s="27">
        <v>16.100000000000001</v>
      </c>
      <c r="G1958" s="27">
        <v>16.38</v>
      </c>
      <c r="H1958" s="27">
        <v>71300</v>
      </c>
      <c r="I1958" s="29" t="str">
        <f t="shared" si="31"/>
        <v>Open</v>
      </c>
    </row>
    <row r="1959" spans="1:9">
      <c r="A1959" s="27" t="s">
        <v>25</v>
      </c>
      <c r="B1959" s="27" t="s">
        <v>15</v>
      </c>
      <c r="C1959" s="28">
        <v>39644</v>
      </c>
      <c r="D1959" s="27">
        <v>16.48</v>
      </c>
      <c r="E1959" s="27">
        <v>16.600000000000001</v>
      </c>
      <c r="F1959" s="27">
        <v>16.100000000000001</v>
      </c>
      <c r="G1959" s="27">
        <v>16.100000000000001</v>
      </c>
      <c r="H1959" s="27">
        <v>51000</v>
      </c>
      <c r="I1959" s="29" t="str">
        <f t="shared" si="31"/>
        <v>Closed</v>
      </c>
    </row>
    <row r="1960" spans="1:9">
      <c r="A1960" s="27" t="s">
        <v>25</v>
      </c>
      <c r="B1960" s="27" t="s">
        <v>15</v>
      </c>
      <c r="C1960" s="28">
        <v>39643</v>
      </c>
      <c r="D1960" s="27">
        <v>16.8</v>
      </c>
      <c r="E1960" s="27">
        <v>16.8</v>
      </c>
      <c r="F1960" s="27">
        <v>16.329999999999998</v>
      </c>
      <c r="G1960" s="27">
        <v>16.53</v>
      </c>
      <c r="H1960" s="27">
        <v>29700</v>
      </c>
      <c r="I1960" s="29" t="str">
        <f t="shared" si="31"/>
        <v>Closed</v>
      </c>
    </row>
    <row r="1961" spans="1:9">
      <c r="A1961" s="27" t="s">
        <v>25</v>
      </c>
      <c r="B1961" s="27" t="s">
        <v>15</v>
      </c>
      <c r="C1961" s="28">
        <v>39640</v>
      </c>
      <c r="D1961" s="27">
        <v>16.84</v>
      </c>
      <c r="E1961" s="27">
        <v>16.95</v>
      </c>
      <c r="F1961" s="27">
        <v>16.52</v>
      </c>
      <c r="G1961" s="27">
        <v>16.899999999999999</v>
      </c>
      <c r="H1961" s="27">
        <v>40400</v>
      </c>
      <c r="I1961" s="29" t="str">
        <f t="shared" si="31"/>
        <v>Closed</v>
      </c>
    </row>
    <row r="1962" spans="1:9">
      <c r="A1962" s="27" t="s">
        <v>25</v>
      </c>
      <c r="B1962" s="27" t="s">
        <v>15</v>
      </c>
      <c r="C1962" s="28">
        <v>39639</v>
      </c>
      <c r="D1962" s="27">
        <v>16.649999999999999</v>
      </c>
      <c r="E1962" s="27">
        <v>16.89</v>
      </c>
      <c r="F1962" s="27">
        <v>16.5</v>
      </c>
      <c r="G1962" s="27">
        <v>16.86</v>
      </c>
      <c r="H1962" s="27">
        <v>95600</v>
      </c>
      <c r="I1962" s="29" t="str">
        <f t="shared" si="31"/>
        <v>Open</v>
      </c>
    </row>
    <row r="1963" spans="1:9">
      <c r="A1963" s="27" t="s">
        <v>25</v>
      </c>
      <c r="B1963" s="27" t="s">
        <v>15</v>
      </c>
      <c r="C1963" s="28">
        <v>39638</v>
      </c>
      <c r="D1963" s="27">
        <v>16.8</v>
      </c>
      <c r="E1963" s="27">
        <v>17.2</v>
      </c>
      <c r="F1963" s="27">
        <v>16.559999999999999</v>
      </c>
      <c r="G1963" s="27">
        <v>16.649999999999999</v>
      </c>
      <c r="H1963" s="27">
        <v>102200</v>
      </c>
      <c r="I1963" s="29" t="str">
        <f t="shared" si="31"/>
        <v>Closed</v>
      </c>
    </row>
    <row r="1964" spans="1:9">
      <c r="A1964" s="27" t="s">
        <v>25</v>
      </c>
      <c r="B1964" s="27" t="s">
        <v>15</v>
      </c>
      <c r="C1964" s="28">
        <v>39637</v>
      </c>
      <c r="D1964" s="27">
        <v>16.97</v>
      </c>
      <c r="E1964" s="27">
        <v>17.239999999999998</v>
      </c>
      <c r="F1964" s="27">
        <v>16.899999999999999</v>
      </c>
      <c r="G1964" s="27">
        <v>17</v>
      </c>
      <c r="H1964" s="27">
        <v>81100</v>
      </c>
      <c r="I1964" s="29" t="str">
        <f t="shared" si="31"/>
        <v>Open</v>
      </c>
    </row>
    <row r="1965" spans="1:9">
      <c r="A1965" s="27" t="s">
        <v>25</v>
      </c>
      <c r="B1965" s="27" t="s">
        <v>15</v>
      </c>
      <c r="C1965" s="28">
        <v>39636</v>
      </c>
      <c r="D1965" s="27">
        <v>17.149999999999999</v>
      </c>
      <c r="E1965" s="27">
        <v>17.34</v>
      </c>
      <c r="F1965" s="27">
        <v>16.95</v>
      </c>
      <c r="G1965" s="27">
        <v>17.05</v>
      </c>
      <c r="H1965" s="27">
        <v>87800</v>
      </c>
      <c r="I1965" s="29" t="str">
        <f t="shared" si="31"/>
        <v>Closed</v>
      </c>
    </row>
    <row r="1966" spans="1:9">
      <c r="A1966" s="27" t="s">
        <v>25</v>
      </c>
      <c r="B1966" s="27" t="s">
        <v>15</v>
      </c>
      <c r="C1966" s="28">
        <v>39632</v>
      </c>
      <c r="D1966" s="27">
        <v>17.09</v>
      </c>
      <c r="E1966" s="27">
        <v>17.62</v>
      </c>
      <c r="F1966" s="27">
        <v>16.899999999999999</v>
      </c>
      <c r="G1966" s="27">
        <v>17.62</v>
      </c>
      <c r="H1966" s="27">
        <v>68900</v>
      </c>
      <c r="I1966" s="29" t="str">
        <f t="shared" si="31"/>
        <v>Closed</v>
      </c>
    </row>
    <row r="1967" spans="1:9">
      <c r="A1967" s="27" t="s">
        <v>25</v>
      </c>
      <c r="B1967" s="27" t="s">
        <v>15</v>
      </c>
      <c r="C1967" s="28">
        <v>39631</v>
      </c>
      <c r="D1967" s="27">
        <v>17.25</v>
      </c>
      <c r="E1967" s="27">
        <v>17.399999999999999</v>
      </c>
      <c r="F1967" s="27">
        <v>16.89</v>
      </c>
      <c r="G1967" s="27">
        <v>17.02</v>
      </c>
      <c r="H1967" s="27">
        <v>140300</v>
      </c>
      <c r="I1967" s="29" t="str">
        <f t="shared" si="31"/>
        <v>Closed</v>
      </c>
    </row>
    <row r="1968" spans="1:9">
      <c r="A1968" s="27" t="s">
        <v>25</v>
      </c>
      <c r="B1968" s="27" t="s">
        <v>15</v>
      </c>
      <c r="C1968" s="28">
        <v>39630</v>
      </c>
      <c r="D1968" s="27">
        <v>17.510000000000002</v>
      </c>
      <c r="E1968" s="27">
        <v>17.8</v>
      </c>
      <c r="F1968" s="27">
        <v>17.170000000000002</v>
      </c>
      <c r="G1968" s="27">
        <v>17.29</v>
      </c>
      <c r="H1968" s="27">
        <v>74100</v>
      </c>
      <c r="I1968" s="29" t="str">
        <f t="shared" si="31"/>
        <v>Closed</v>
      </c>
    </row>
    <row r="1969" spans="1:9">
      <c r="A1969" s="27" t="s">
        <v>25</v>
      </c>
      <c r="B1969" s="27" t="s">
        <v>15</v>
      </c>
      <c r="C1969" s="28">
        <v>39629</v>
      </c>
      <c r="D1969" s="27">
        <v>17.34</v>
      </c>
      <c r="E1969" s="27">
        <v>17.53</v>
      </c>
      <c r="F1969" s="27">
        <v>17.149999999999999</v>
      </c>
      <c r="G1969" s="27">
        <v>17.45</v>
      </c>
      <c r="H1969" s="27">
        <v>37600</v>
      </c>
      <c r="I1969" s="29" t="str">
        <f t="shared" si="31"/>
        <v>Closed</v>
      </c>
    </row>
    <row r="1970" spans="1:9">
      <c r="A1970" s="27" t="s">
        <v>25</v>
      </c>
      <c r="B1970" s="27" t="s">
        <v>15</v>
      </c>
      <c r="C1970" s="28">
        <v>39626</v>
      </c>
      <c r="D1970" s="27">
        <v>17.100000000000001</v>
      </c>
      <c r="E1970" s="27">
        <v>17.5</v>
      </c>
      <c r="F1970" s="27">
        <v>17</v>
      </c>
      <c r="G1970" s="27">
        <v>17.440000000000001</v>
      </c>
      <c r="H1970" s="27">
        <v>124300</v>
      </c>
      <c r="I1970" s="29" t="str">
        <f t="shared" si="31"/>
        <v>Open</v>
      </c>
    </row>
    <row r="1971" spans="1:9">
      <c r="A1971" s="27" t="s">
        <v>25</v>
      </c>
      <c r="B1971" s="27" t="s">
        <v>15</v>
      </c>
      <c r="C1971" s="28">
        <v>39625</v>
      </c>
      <c r="D1971" s="27">
        <v>16.7</v>
      </c>
      <c r="E1971" s="27">
        <v>17.25</v>
      </c>
      <c r="F1971" s="27">
        <v>16.559999999999999</v>
      </c>
      <c r="G1971" s="27">
        <v>17.2</v>
      </c>
      <c r="H1971" s="27">
        <v>129400</v>
      </c>
      <c r="I1971" s="29" t="str">
        <f t="shared" si="31"/>
        <v>Open</v>
      </c>
    </row>
    <row r="1972" spans="1:9">
      <c r="A1972" s="27" t="s">
        <v>25</v>
      </c>
      <c r="B1972" s="27" t="s">
        <v>15</v>
      </c>
      <c r="C1972" s="28">
        <v>39624</v>
      </c>
      <c r="D1972" s="27">
        <v>16.47</v>
      </c>
      <c r="E1972" s="27">
        <v>16.899999999999999</v>
      </c>
      <c r="F1972" s="27">
        <v>16.47</v>
      </c>
      <c r="G1972" s="27">
        <v>16.739999999999998</v>
      </c>
      <c r="H1972" s="27">
        <v>76300</v>
      </c>
      <c r="I1972" s="29" t="str">
        <f t="shared" si="31"/>
        <v>Open</v>
      </c>
    </row>
    <row r="1973" spans="1:9">
      <c r="A1973" s="27" t="s">
        <v>25</v>
      </c>
      <c r="B1973" s="27" t="s">
        <v>15</v>
      </c>
      <c r="C1973" s="28">
        <v>39623</v>
      </c>
      <c r="D1973" s="27">
        <v>15.95</v>
      </c>
      <c r="E1973" s="27">
        <v>16.57</v>
      </c>
      <c r="F1973" s="27">
        <v>15.91</v>
      </c>
      <c r="G1973" s="27">
        <v>16.57</v>
      </c>
      <c r="H1973" s="27">
        <v>99400</v>
      </c>
      <c r="I1973" s="29" t="str">
        <f t="shared" si="31"/>
        <v>Open</v>
      </c>
    </row>
    <row r="1974" spans="1:9">
      <c r="A1974" s="27" t="s">
        <v>25</v>
      </c>
      <c r="B1974" s="27" t="s">
        <v>15</v>
      </c>
      <c r="C1974" s="28">
        <v>39622</v>
      </c>
      <c r="D1974" s="27">
        <v>15.95</v>
      </c>
      <c r="E1974" s="27">
        <v>16.29</v>
      </c>
      <c r="F1974" s="27">
        <v>15.6</v>
      </c>
      <c r="G1974" s="27">
        <v>15.75</v>
      </c>
      <c r="H1974" s="27">
        <v>153000</v>
      </c>
      <c r="I1974" s="29" t="str">
        <f t="shared" si="31"/>
        <v>Closed</v>
      </c>
    </row>
    <row r="1975" spans="1:9">
      <c r="A1975" s="27" t="s">
        <v>25</v>
      </c>
      <c r="B1975" s="27" t="s">
        <v>15</v>
      </c>
      <c r="C1975" s="28">
        <v>39619</v>
      </c>
      <c r="D1975" s="27">
        <v>15.65</v>
      </c>
      <c r="E1975" s="27">
        <v>16.05</v>
      </c>
      <c r="F1975" s="27">
        <v>15.6</v>
      </c>
      <c r="G1975" s="27">
        <v>16.05</v>
      </c>
      <c r="H1975" s="27">
        <v>44300</v>
      </c>
      <c r="I1975" s="29" t="str">
        <f t="shared" si="31"/>
        <v>Open</v>
      </c>
    </row>
    <row r="1976" spans="1:9">
      <c r="A1976" s="27" t="s">
        <v>25</v>
      </c>
      <c r="B1976" s="27" t="s">
        <v>15</v>
      </c>
      <c r="C1976" s="28">
        <v>39618</v>
      </c>
      <c r="D1976" s="27">
        <v>15.54</v>
      </c>
      <c r="E1976" s="27">
        <v>15.91</v>
      </c>
      <c r="F1976" s="27">
        <v>15.45</v>
      </c>
      <c r="G1976" s="27">
        <v>15.79</v>
      </c>
      <c r="H1976" s="27">
        <v>59600</v>
      </c>
      <c r="I1976" s="29" t="str">
        <f t="shared" si="31"/>
        <v>Open</v>
      </c>
    </row>
    <row r="1977" spans="1:9">
      <c r="A1977" s="27" t="s">
        <v>25</v>
      </c>
      <c r="B1977" s="27" t="s">
        <v>15</v>
      </c>
      <c r="C1977" s="28">
        <v>39617</v>
      </c>
      <c r="D1977" s="27">
        <v>15.39</v>
      </c>
      <c r="E1977" s="27">
        <v>15.54</v>
      </c>
      <c r="F1977" s="27">
        <v>15.17</v>
      </c>
      <c r="G1977" s="27">
        <v>15.54</v>
      </c>
      <c r="H1977" s="27">
        <v>66000</v>
      </c>
      <c r="I1977" s="29" t="str">
        <f t="shared" si="31"/>
        <v>Closed</v>
      </c>
    </row>
    <row r="1978" spans="1:9">
      <c r="A1978" s="27" t="s">
        <v>25</v>
      </c>
      <c r="B1978" s="27" t="s">
        <v>15</v>
      </c>
      <c r="C1978" s="28">
        <v>39616</v>
      </c>
      <c r="D1978" s="27">
        <v>15.35</v>
      </c>
      <c r="E1978" s="27">
        <v>15.6</v>
      </c>
      <c r="F1978" s="27">
        <v>15.21</v>
      </c>
      <c r="G1978" s="27">
        <v>15.49</v>
      </c>
      <c r="H1978" s="27">
        <v>23500</v>
      </c>
      <c r="I1978" s="29" t="str">
        <f t="shared" si="31"/>
        <v>Open</v>
      </c>
    </row>
    <row r="1979" spans="1:9">
      <c r="A1979" s="27" t="s">
        <v>25</v>
      </c>
      <c r="B1979" s="27" t="s">
        <v>15</v>
      </c>
      <c r="C1979" s="28">
        <v>39615</v>
      </c>
      <c r="D1979" s="27">
        <v>15.6</v>
      </c>
      <c r="E1979" s="27">
        <v>15.6</v>
      </c>
      <c r="F1979" s="27">
        <v>14.95</v>
      </c>
      <c r="G1979" s="27">
        <v>15.35</v>
      </c>
      <c r="H1979" s="27">
        <v>56800</v>
      </c>
      <c r="I1979" s="29" t="str">
        <f t="shared" si="31"/>
        <v>Closed</v>
      </c>
    </row>
    <row r="1980" spans="1:9">
      <c r="A1980" s="27" t="s">
        <v>25</v>
      </c>
      <c r="B1980" s="27" t="s">
        <v>15</v>
      </c>
      <c r="C1980" s="28">
        <v>39612</v>
      </c>
      <c r="D1980" s="27">
        <v>15.4</v>
      </c>
      <c r="E1980" s="27">
        <v>15.69</v>
      </c>
      <c r="F1980" s="27">
        <v>15.16</v>
      </c>
      <c r="G1980" s="27">
        <v>15.39</v>
      </c>
      <c r="H1980" s="27">
        <v>72300</v>
      </c>
      <c r="I1980" s="29" t="str">
        <f t="shared" si="31"/>
        <v>Closed</v>
      </c>
    </row>
    <row r="1981" spans="1:9">
      <c r="A1981" s="27" t="s">
        <v>25</v>
      </c>
      <c r="B1981" s="27" t="s">
        <v>15</v>
      </c>
      <c r="C1981" s="28">
        <v>39611</v>
      </c>
      <c r="D1981" s="27">
        <v>15.45</v>
      </c>
      <c r="E1981" s="27">
        <v>15.81</v>
      </c>
      <c r="F1981" s="27">
        <v>14.77</v>
      </c>
      <c r="G1981" s="27">
        <v>15.6</v>
      </c>
      <c r="H1981" s="27">
        <v>59000</v>
      </c>
      <c r="I1981" s="29" t="str">
        <f t="shared" si="31"/>
        <v>Closed</v>
      </c>
    </row>
    <row r="1982" spans="1:9">
      <c r="A1982" s="27" t="s">
        <v>25</v>
      </c>
      <c r="B1982" s="27" t="s">
        <v>15</v>
      </c>
      <c r="C1982" s="28">
        <v>39610</v>
      </c>
      <c r="D1982" s="27">
        <v>15.9</v>
      </c>
      <c r="E1982" s="27">
        <v>16.190000000000001</v>
      </c>
      <c r="F1982" s="27">
        <v>15.5</v>
      </c>
      <c r="G1982" s="27">
        <v>15.5</v>
      </c>
      <c r="H1982" s="27">
        <v>212400</v>
      </c>
      <c r="I1982" s="29" t="str">
        <f t="shared" si="31"/>
        <v>Closed</v>
      </c>
    </row>
    <row r="1983" spans="1:9">
      <c r="A1983" s="27" t="s">
        <v>25</v>
      </c>
      <c r="B1983" s="27" t="s">
        <v>15</v>
      </c>
      <c r="C1983" s="28">
        <v>39609</v>
      </c>
      <c r="D1983" s="27">
        <v>15.7</v>
      </c>
      <c r="E1983" s="27">
        <v>16.05</v>
      </c>
      <c r="F1983" s="27">
        <v>15.64</v>
      </c>
      <c r="G1983" s="27">
        <v>16.03</v>
      </c>
      <c r="H1983" s="27">
        <v>54000</v>
      </c>
      <c r="I1983" s="29" t="str">
        <f t="shared" si="31"/>
        <v>Open</v>
      </c>
    </row>
    <row r="1984" spans="1:9">
      <c r="A1984" s="27" t="s">
        <v>25</v>
      </c>
      <c r="B1984" s="27" t="s">
        <v>15</v>
      </c>
      <c r="C1984" s="28">
        <v>39608</v>
      </c>
      <c r="D1984" s="27">
        <v>15.8</v>
      </c>
      <c r="E1984" s="27">
        <v>15.8</v>
      </c>
      <c r="F1984" s="27">
        <v>15.47</v>
      </c>
      <c r="G1984" s="27">
        <v>15.6</v>
      </c>
      <c r="H1984" s="27">
        <v>46100</v>
      </c>
      <c r="I1984" s="29" t="str">
        <f t="shared" si="31"/>
        <v>Closed</v>
      </c>
    </row>
    <row r="1985" spans="1:9">
      <c r="A1985" s="27" t="s">
        <v>25</v>
      </c>
      <c r="B1985" s="27" t="s">
        <v>15</v>
      </c>
      <c r="C1985" s="28">
        <v>39605</v>
      </c>
      <c r="D1985" s="27">
        <v>15.5</v>
      </c>
      <c r="E1985" s="27">
        <v>15.73</v>
      </c>
      <c r="F1985" s="27">
        <v>15.3</v>
      </c>
      <c r="G1985" s="27">
        <v>15.69</v>
      </c>
      <c r="H1985" s="27">
        <v>56300</v>
      </c>
      <c r="I1985" s="29" t="str">
        <f t="shared" si="31"/>
        <v>Closed</v>
      </c>
    </row>
    <row r="1986" spans="1:9">
      <c r="A1986" s="27" t="s">
        <v>25</v>
      </c>
      <c r="B1986" s="27" t="s">
        <v>15</v>
      </c>
      <c r="C1986" s="28">
        <v>39604</v>
      </c>
      <c r="D1986" s="27">
        <v>15.7</v>
      </c>
      <c r="E1986" s="27">
        <v>15.85</v>
      </c>
      <c r="F1986" s="27">
        <v>15.5</v>
      </c>
      <c r="G1986" s="27">
        <v>15.7</v>
      </c>
      <c r="H1986" s="27">
        <v>77200</v>
      </c>
      <c r="I1986" s="29" t="str">
        <f t="shared" si="31"/>
        <v>Closed</v>
      </c>
    </row>
    <row r="1987" spans="1:9">
      <c r="A1987" s="27" t="s">
        <v>25</v>
      </c>
      <c r="B1987" s="27" t="s">
        <v>15</v>
      </c>
      <c r="C1987" s="28">
        <v>39603</v>
      </c>
      <c r="D1987" s="27">
        <v>15.35</v>
      </c>
      <c r="E1987" s="27">
        <v>15.6</v>
      </c>
      <c r="F1987" s="27">
        <v>15.35</v>
      </c>
      <c r="G1987" s="27">
        <v>15.6</v>
      </c>
      <c r="H1987" s="27">
        <v>104700</v>
      </c>
      <c r="I1987" s="29" t="str">
        <f t="shared" si="31"/>
        <v>Open</v>
      </c>
    </row>
    <row r="1988" spans="1:9">
      <c r="A1988" s="27" t="s">
        <v>25</v>
      </c>
      <c r="B1988" s="27" t="s">
        <v>15</v>
      </c>
      <c r="C1988" s="28">
        <v>39602</v>
      </c>
      <c r="D1988" s="27">
        <v>15.3</v>
      </c>
      <c r="E1988" s="27">
        <v>15.64</v>
      </c>
      <c r="F1988" s="27">
        <v>15.2</v>
      </c>
      <c r="G1988" s="27">
        <v>15.2</v>
      </c>
      <c r="H1988" s="27">
        <v>84400</v>
      </c>
      <c r="I1988" s="29" t="str">
        <f t="shared" ref="I1988:I2051" si="32">IF(F1988&lt;D1988-0.15,"Closed","Open")</f>
        <v>Open</v>
      </c>
    </row>
    <row r="1989" spans="1:9">
      <c r="A1989" s="27" t="s">
        <v>25</v>
      </c>
      <c r="B1989" s="27" t="s">
        <v>15</v>
      </c>
      <c r="C1989" s="28">
        <v>39601</v>
      </c>
      <c r="D1989" s="27">
        <v>15.05</v>
      </c>
      <c r="E1989" s="27">
        <v>15.38</v>
      </c>
      <c r="F1989" s="27">
        <v>15.05</v>
      </c>
      <c r="G1989" s="27">
        <v>15.34</v>
      </c>
      <c r="H1989" s="27">
        <v>58300</v>
      </c>
      <c r="I1989" s="29" t="str">
        <f t="shared" si="32"/>
        <v>Open</v>
      </c>
    </row>
    <row r="1990" spans="1:9">
      <c r="A1990" s="27" t="s">
        <v>25</v>
      </c>
      <c r="B1990" s="27" t="s">
        <v>15</v>
      </c>
      <c r="C1990" s="28">
        <v>39598</v>
      </c>
      <c r="D1990" s="27">
        <v>15.5</v>
      </c>
      <c r="E1990" s="27">
        <v>15.5</v>
      </c>
      <c r="F1990" s="27">
        <v>15</v>
      </c>
      <c r="G1990" s="27">
        <v>15.25</v>
      </c>
      <c r="H1990" s="27">
        <v>83500</v>
      </c>
      <c r="I1990" s="29" t="str">
        <f t="shared" si="32"/>
        <v>Closed</v>
      </c>
    </row>
    <row r="1991" spans="1:9">
      <c r="A1991" s="27" t="s">
        <v>25</v>
      </c>
      <c r="B1991" s="27" t="s">
        <v>15</v>
      </c>
      <c r="C1991" s="28">
        <v>39597</v>
      </c>
      <c r="D1991" s="27">
        <v>14.9</v>
      </c>
      <c r="E1991" s="27">
        <v>15.2</v>
      </c>
      <c r="F1991" s="27">
        <v>14.9</v>
      </c>
      <c r="G1991" s="27">
        <v>15.17</v>
      </c>
      <c r="H1991" s="27">
        <v>93200</v>
      </c>
      <c r="I1991" s="29" t="str">
        <f t="shared" si="32"/>
        <v>Open</v>
      </c>
    </row>
    <row r="1992" spans="1:9">
      <c r="A1992" s="27" t="s">
        <v>25</v>
      </c>
      <c r="B1992" s="27" t="s">
        <v>15</v>
      </c>
      <c r="C1992" s="28">
        <v>39596</v>
      </c>
      <c r="D1992" s="27">
        <v>14.9</v>
      </c>
      <c r="E1992" s="27">
        <v>15.25</v>
      </c>
      <c r="F1992" s="27">
        <v>14.9</v>
      </c>
      <c r="G1992" s="27">
        <v>15.1</v>
      </c>
      <c r="H1992" s="27">
        <v>80200</v>
      </c>
      <c r="I1992" s="29" t="str">
        <f t="shared" si="32"/>
        <v>Open</v>
      </c>
    </row>
    <row r="1993" spans="1:9">
      <c r="A1993" s="27" t="s">
        <v>25</v>
      </c>
      <c r="B1993" s="27" t="s">
        <v>15</v>
      </c>
      <c r="C1993" s="28">
        <v>39595</v>
      </c>
      <c r="D1993" s="27">
        <v>15.13</v>
      </c>
      <c r="E1993" s="27">
        <v>15.15</v>
      </c>
      <c r="F1993" s="27">
        <v>14.62</v>
      </c>
      <c r="G1993" s="27">
        <v>15</v>
      </c>
      <c r="H1993" s="27">
        <v>69000</v>
      </c>
      <c r="I1993" s="29" t="str">
        <f t="shared" si="32"/>
        <v>Closed</v>
      </c>
    </row>
    <row r="1994" spans="1:9">
      <c r="A1994" s="27" t="s">
        <v>25</v>
      </c>
      <c r="B1994" s="27" t="s">
        <v>15</v>
      </c>
      <c r="C1994" s="28">
        <v>39591</v>
      </c>
      <c r="D1994" s="27">
        <v>14.9</v>
      </c>
      <c r="E1994" s="27">
        <v>15.28</v>
      </c>
      <c r="F1994" s="27">
        <v>14.84</v>
      </c>
      <c r="G1994" s="27">
        <v>15.23</v>
      </c>
      <c r="H1994" s="27">
        <v>24400</v>
      </c>
      <c r="I1994" s="29" t="str">
        <f t="shared" si="32"/>
        <v>Open</v>
      </c>
    </row>
    <row r="1995" spans="1:9">
      <c r="A1995" s="27" t="s">
        <v>25</v>
      </c>
      <c r="B1995" s="27" t="s">
        <v>15</v>
      </c>
      <c r="C1995" s="28">
        <v>39590</v>
      </c>
      <c r="D1995" s="27">
        <v>14.95</v>
      </c>
      <c r="E1995" s="27">
        <v>15.29</v>
      </c>
      <c r="F1995" s="27">
        <v>14.8</v>
      </c>
      <c r="G1995" s="27">
        <v>15.04</v>
      </c>
      <c r="H1995" s="27">
        <v>45000</v>
      </c>
      <c r="I1995" s="29" t="str">
        <f t="shared" si="32"/>
        <v>Open</v>
      </c>
    </row>
    <row r="1996" spans="1:9">
      <c r="A1996" s="27" t="s">
        <v>25</v>
      </c>
      <c r="B1996" s="27" t="s">
        <v>15</v>
      </c>
      <c r="C1996" s="28">
        <v>39589</v>
      </c>
      <c r="D1996" s="27">
        <v>14.53</v>
      </c>
      <c r="E1996" s="27">
        <v>15.17</v>
      </c>
      <c r="F1996" s="27">
        <v>14.53</v>
      </c>
      <c r="G1996" s="27">
        <v>15.07</v>
      </c>
      <c r="H1996" s="27">
        <v>57400</v>
      </c>
      <c r="I1996" s="29" t="str">
        <f t="shared" si="32"/>
        <v>Open</v>
      </c>
    </row>
    <row r="1997" spans="1:9">
      <c r="A1997" s="27" t="s">
        <v>25</v>
      </c>
      <c r="B1997" s="27" t="s">
        <v>15</v>
      </c>
      <c r="C1997" s="28">
        <v>39588</v>
      </c>
      <c r="D1997" s="27">
        <v>14.22</v>
      </c>
      <c r="E1997" s="27">
        <v>14.9</v>
      </c>
      <c r="F1997" s="27">
        <v>14.22</v>
      </c>
      <c r="G1997" s="27">
        <v>14.57</v>
      </c>
      <c r="H1997" s="27">
        <v>63700</v>
      </c>
      <c r="I1997" s="29" t="str">
        <f t="shared" si="32"/>
        <v>Open</v>
      </c>
    </row>
    <row r="1998" spans="1:9">
      <c r="A1998" s="27" t="s">
        <v>25</v>
      </c>
      <c r="B1998" s="27" t="s">
        <v>15</v>
      </c>
      <c r="C1998" s="28">
        <v>39587</v>
      </c>
      <c r="D1998" s="27">
        <v>14.23</v>
      </c>
      <c r="E1998" s="27">
        <v>14.42</v>
      </c>
      <c r="F1998" s="27">
        <v>14.11</v>
      </c>
      <c r="G1998" s="27">
        <v>14.24</v>
      </c>
      <c r="H1998" s="27">
        <v>62000</v>
      </c>
      <c r="I1998" s="29" t="str">
        <f t="shared" si="32"/>
        <v>Open</v>
      </c>
    </row>
    <row r="1999" spans="1:9">
      <c r="A1999" s="27" t="s">
        <v>25</v>
      </c>
      <c r="B1999" s="27" t="s">
        <v>15</v>
      </c>
      <c r="C1999" s="28">
        <v>39584</v>
      </c>
      <c r="D1999" s="27">
        <v>14.15</v>
      </c>
      <c r="E1999" s="27">
        <v>14.59</v>
      </c>
      <c r="F1999" s="27">
        <v>14.01</v>
      </c>
      <c r="G1999" s="27">
        <v>14.15</v>
      </c>
      <c r="H1999" s="27">
        <v>102700</v>
      </c>
      <c r="I1999" s="29" t="str">
        <f t="shared" si="32"/>
        <v>Open</v>
      </c>
    </row>
    <row r="2000" spans="1:9">
      <c r="A2000" s="27" t="s">
        <v>25</v>
      </c>
      <c r="B2000" s="27" t="s">
        <v>15</v>
      </c>
      <c r="C2000" s="28">
        <v>39583</v>
      </c>
      <c r="D2000" s="27">
        <v>14.15</v>
      </c>
      <c r="E2000" s="27">
        <v>14.62</v>
      </c>
      <c r="F2000" s="27">
        <v>14.15</v>
      </c>
      <c r="G2000" s="27">
        <v>14.2</v>
      </c>
      <c r="H2000" s="27">
        <v>87600</v>
      </c>
      <c r="I2000" s="29" t="str">
        <f t="shared" si="32"/>
        <v>Open</v>
      </c>
    </row>
    <row r="2001" spans="1:9">
      <c r="A2001" s="27" t="s">
        <v>25</v>
      </c>
      <c r="B2001" s="27" t="s">
        <v>15</v>
      </c>
      <c r="C2001" s="28">
        <v>39582</v>
      </c>
      <c r="D2001" s="27">
        <v>14.55</v>
      </c>
      <c r="E2001" s="27">
        <v>14.63</v>
      </c>
      <c r="F2001" s="27">
        <v>14.07</v>
      </c>
      <c r="G2001" s="27">
        <v>14.25</v>
      </c>
      <c r="H2001" s="27">
        <v>52800</v>
      </c>
      <c r="I2001" s="29" t="str">
        <f t="shared" si="32"/>
        <v>Closed</v>
      </c>
    </row>
    <row r="2002" spans="1:9">
      <c r="A2002" s="27" t="s">
        <v>25</v>
      </c>
      <c r="B2002" s="27" t="s">
        <v>15</v>
      </c>
      <c r="C2002" s="28">
        <v>39581</v>
      </c>
      <c r="D2002" s="27">
        <v>15</v>
      </c>
      <c r="E2002" s="27">
        <v>15</v>
      </c>
      <c r="F2002" s="27">
        <v>14.34</v>
      </c>
      <c r="G2002" s="27">
        <v>14.45</v>
      </c>
      <c r="H2002" s="27">
        <v>64800</v>
      </c>
      <c r="I2002" s="29" t="str">
        <f t="shared" si="32"/>
        <v>Closed</v>
      </c>
    </row>
    <row r="2003" spans="1:9">
      <c r="A2003" s="27" t="s">
        <v>25</v>
      </c>
      <c r="B2003" s="27" t="s">
        <v>15</v>
      </c>
      <c r="C2003" s="28">
        <v>39580</v>
      </c>
      <c r="D2003" s="27">
        <v>14.7</v>
      </c>
      <c r="E2003" s="27">
        <v>14.98</v>
      </c>
      <c r="F2003" s="27">
        <v>14.6</v>
      </c>
      <c r="G2003" s="27">
        <v>14.75</v>
      </c>
      <c r="H2003" s="27">
        <v>61500</v>
      </c>
      <c r="I2003" s="29" t="str">
        <f t="shared" si="32"/>
        <v>Open</v>
      </c>
    </row>
    <row r="2004" spans="1:9">
      <c r="A2004" s="27" t="s">
        <v>25</v>
      </c>
      <c r="B2004" s="27" t="s">
        <v>15</v>
      </c>
      <c r="C2004" s="28">
        <v>39577</v>
      </c>
      <c r="D2004" s="27">
        <v>14.56</v>
      </c>
      <c r="E2004" s="27">
        <v>14.77</v>
      </c>
      <c r="F2004" s="27">
        <v>14.1</v>
      </c>
      <c r="G2004" s="27">
        <v>14.6</v>
      </c>
      <c r="H2004" s="27">
        <v>55000</v>
      </c>
      <c r="I2004" s="29" t="str">
        <f t="shared" si="32"/>
        <v>Closed</v>
      </c>
    </row>
    <row r="2005" spans="1:9">
      <c r="A2005" s="27" t="s">
        <v>25</v>
      </c>
      <c r="B2005" s="27" t="s">
        <v>15</v>
      </c>
      <c r="C2005" s="28">
        <v>39576</v>
      </c>
      <c r="D2005" s="27">
        <v>14.41</v>
      </c>
      <c r="E2005" s="27">
        <v>14.7</v>
      </c>
      <c r="F2005" s="27">
        <v>13.93</v>
      </c>
      <c r="G2005" s="27">
        <v>14.6</v>
      </c>
      <c r="H2005" s="27">
        <v>87800</v>
      </c>
      <c r="I2005" s="29" t="str">
        <f t="shared" si="32"/>
        <v>Closed</v>
      </c>
    </row>
    <row r="2006" spans="1:9">
      <c r="A2006" s="27" t="s">
        <v>25</v>
      </c>
      <c r="B2006" s="27" t="s">
        <v>15</v>
      </c>
      <c r="C2006" s="28">
        <v>39575</v>
      </c>
      <c r="D2006" s="27">
        <v>14.5</v>
      </c>
      <c r="E2006" s="27">
        <v>14.63</v>
      </c>
      <c r="F2006" s="27">
        <v>14.3</v>
      </c>
      <c r="G2006" s="27">
        <v>14.48</v>
      </c>
      <c r="H2006" s="27">
        <v>73400</v>
      </c>
      <c r="I2006" s="29" t="str">
        <f t="shared" si="32"/>
        <v>Closed</v>
      </c>
    </row>
    <row r="2007" spans="1:9">
      <c r="A2007" s="27" t="s">
        <v>25</v>
      </c>
      <c r="B2007" s="27" t="s">
        <v>15</v>
      </c>
      <c r="C2007" s="28">
        <v>39574</v>
      </c>
      <c r="D2007" s="27">
        <v>14.25</v>
      </c>
      <c r="E2007" s="27">
        <v>14.63</v>
      </c>
      <c r="F2007" s="27">
        <v>14.22</v>
      </c>
      <c r="G2007" s="27">
        <v>14.46</v>
      </c>
      <c r="H2007" s="27">
        <v>40700</v>
      </c>
      <c r="I2007" s="29" t="str">
        <f t="shared" si="32"/>
        <v>Open</v>
      </c>
    </row>
    <row r="2008" spans="1:9">
      <c r="A2008" s="27" t="s">
        <v>25</v>
      </c>
      <c r="B2008" s="27" t="s">
        <v>15</v>
      </c>
      <c r="C2008" s="28">
        <v>39573</v>
      </c>
      <c r="D2008" s="27">
        <v>14.35</v>
      </c>
      <c r="E2008" s="27">
        <v>14.85</v>
      </c>
      <c r="F2008" s="27">
        <v>14.02</v>
      </c>
      <c r="G2008" s="27">
        <v>14.09</v>
      </c>
      <c r="H2008" s="27">
        <v>68900</v>
      </c>
      <c r="I2008" s="29" t="str">
        <f t="shared" si="32"/>
        <v>Closed</v>
      </c>
    </row>
    <row r="2009" spans="1:9">
      <c r="A2009" s="27" t="s">
        <v>25</v>
      </c>
      <c r="B2009" s="27" t="s">
        <v>15</v>
      </c>
      <c r="C2009" s="28">
        <v>39570</v>
      </c>
      <c r="D2009" s="27">
        <v>14.45</v>
      </c>
      <c r="E2009" s="27">
        <v>14.5</v>
      </c>
      <c r="F2009" s="27">
        <v>14.28</v>
      </c>
      <c r="G2009" s="27">
        <v>14.47</v>
      </c>
      <c r="H2009" s="27">
        <v>29500</v>
      </c>
      <c r="I2009" s="29" t="str">
        <f t="shared" si="32"/>
        <v>Closed</v>
      </c>
    </row>
    <row r="2010" spans="1:9">
      <c r="A2010" s="27" t="s">
        <v>25</v>
      </c>
      <c r="B2010" s="27" t="s">
        <v>15</v>
      </c>
      <c r="C2010" s="28">
        <v>39569</v>
      </c>
      <c r="D2010" s="27">
        <v>14.04</v>
      </c>
      <c r="E2010" s="27">
        <v>14.55</v>
      </c>
      <c r="F2010" s="27">
        <v>14.04</v>
      </c>
      <c r="G2010" s="27">
        <v>14.32</v>
      </c>
      <c r="H2010" s="27">
        <v>60800</v>
      </c>
      <c r="I2010" s="29" t="str">
        <f t="shared" si="32"/>
        <v>Open</v>
      </c>
    </row>
    <row r="2011" spans="1:9">
      <c r="A2011" s="27" t="s">
        <v>25</v>
      </c>
      <c r="B2011" s="27" t="s">
        <v>15</v>
      </c>
      <c r="C2011" s="28">
        <v>39568</v>
      </c>
      <c r="D2011" s="27">
        <v>14.22</v>
      </c>
      <c r="E2011" s="27">
        <v>14.59</v>
      </c>
      <c r="F2011" s="27">
        <v>13.98</v>
      </c>
      <c r="G2011" s="27">
        <v>14.04</v>
      </c>
      <c r="H2011" s="27">
        <v>49100</v>
      </c>
      <c r="I2011" s="29" t="str">
        <f t="shared" si="32"/>
        <v>Closed</v>
      </c>
    </row>
    <row r="2012" spans="1:9">
      <c r="A2012" s="27" t="s">
        <v>25</v>
      </c>
      <c r="B2012" s="27" t="s">
        <v>15</v>
      </c>
      <c r="C2012" s="28">
        <v>39567</v>
      </c>
      <c r="D2012" s="27">
        <v>14.4</v>
      </c>
      <c r="E2012" s="27">
        <v>14.9</v>
      </c>
      <c r="F2012" s="27">
        <v>14.05</v>
      </c>
      <c r="G2012" s="27">
        <v>14.27</v>
      </c>
      <c r="H2012" s="27">
        <v>36700</v>
      </c>
      <c r="I2012" s="29" t="str">
        <f t="shared" si="32"/>
        <v>Closed</v>
      </c>
    </row>
    <row r="2013" spans="1:9">
      <c r="A2013" s="27" t="s">
        <v>25</v>
      </c>
      <c r="B2013" s="27" t="s">
        <v>15</v>
      </c>
      <c r="C2013" s="28">
        <v>39566</v>
      </c>
      <c r="D2013" s="27">
        <v>14.68</v>
      </c>
      <c r="E2013" s="27">
        <v>14.83</v>
      </c>
      <c r="F2013" s="27">
        <v>14.3</v>
      </c>
      <c r="G2013" s="27">
        <v>14.34</v>
      </c>
      <c r="H2013" s="27">
        <v>85000</v>
      </c>
      <c r="I2013" s="29" t="str">
        <f t="shared" si="32"/>
        <v>Closed</v>
      </c>
    </row>
    <row r="2014" spans="1:9">
      <c r="A2014" s="27" t="s">
        <v>25</v>
      </c>
      <c r="B2014" s="27" t="s">
        <v>15</v>
      </c>
      <c r="C2014" s="28">
        <v>39563</v>
      </c>
      <c r="D2014" s="27">
        <v>13.5</v>
      </c>
      <c r="E2014" s="27">
        <v>14.68</v>
      </c>
      <c r="F2014" s="27">
        <v>13.45</v>
      </c>
      <c r="G2014" s="27">
        <v>14.68</v>
      </c>
      <c r="H2014" s="27">
        <v>101400</v>
      </c>
      <c r="I2014" s="29" t="str">
        <f t="shared" si="32"/>
        <v>Open</v>
      </c>
    </row>
    <row r="2015" spans="1:9">
      <c r="A2015" s="27" t="s">
        <v>25</v>
      </c>
      <c r="B2015" s="27" t="s">
        <v>15</v>
      </c>
      <c r="C2015" s="28">
        <v>39562</v>
      </c>
      <c r="D2015" s="27">
        <v>13.49</v>
      </c>
      <c r="E2015" s="27">
        <v>14.03</v>
      </c>
      <c r="F2015" s="27">
        <v>13.31</v>
      </c>
      <c r="G2015" s="27">
        <v>13.45</v>
      </c>
      <c r="H2015" s="27">
        <v>143700</v>
      </c>
      <c r="I2015" s="29" t="str">
        <f t="shared" si="32"/>
        <v>Closed</v>
      </c>
    </row>
    <row r="2016" spans="1:9">
      <c r="A2016" s="27" t="s">
        <v>25</v>
      </c>
      <c r="B2016" s="27" t="s">
        <v>15</v>
      </c>
      <c r="C2016" s="28">
        <v>39561</v>
      </c>
      <c r="D2016" s="27">
        <v>13.43</v>
      </c>
      <c r="E2016" s="27">
        <v>13.95</v>
      </c>
      <c r="F2016" s="27">
        <v>13.43</v>
      </c>
      <c r="G2016" s="27">
        <v>13.59</v>
      </c>
      <c r="H2016" s="27">
        <v>92300</v>
      </c>
      <c r="I2016" s="29" t="str">
        <f t="shared" si="32"/>
        <v>Open</v>
      </c>
    </row>
    <row r="2017" spans="1:9">
      <c r="A2017" s="27" t="s">
        <v>25</v>
      </c>
      <c r="B2017" s="27" t="s">
        <v>15</v>
      </c>
      <c r="C2017" s="28">
        <v>39560</v>
      </c>
      <c r="D2017" s="27">
        <v>13.59</v>
      </c>
      <c r="E2017" s="27">
        <v>13.59</v>
      </c>
      <c r="F2017" s="27">
        <v>13.3</v>
      </c>
      <c r="G2017" s="27">
        <v>13.43</v>
      </c>
      <c r="H2017" s="27">
        <v>139500</v>
      </c>
      <c r="I2017" s="29" t="str">
        <f t="shared" si="32"/>
        <v>Closed</v>
      </c>
    </row>
    <row r="2018" spans="1:9">
      <c r="A2018" s="27" t="s">
        <v>25</v>
      </c>
      <c r="B2018" s="27" t="s">
        <v>15</v>
      </c>
      <c r="C2018" s="28">
        <v>39559</v>
      </c>
      <c r="D2018" s="27">
        <v>13.95</v>
      </c>
      <c r="E2018" s="27">
        <v>14.2</v>
      </c>
      <c r="F2018" s="27">
        <v>13.5</v>
      </c>
      <c r="G2018" s="27">
        <v>13.69</v>
      </c>
      <c r="H2018" s="27">
        <v>82900</v>
      </c>
      <c r="I2018" s="29" t="str">
        <f t="shared" si="32"/>
        <v>Closed</v>
      </c>
    </row>
    <row r="2019" spans="1:9">
      <c r="A2019" s="27" t="s">
        <v>25</v>
      </c>
      <c r="B2019" s="27" t="s">
        <v>15</v>
      </c>
      <c r="C2019" s="28">
        <v>39556</v>
      </c>
      <c r="D2019" s="27">
        <v>13.35</v>
      </c>
      <c r="E2019" s="27">
        <v>13.95</v>
      </c>
      <c r="F2019" s="27">
        <v>13.26</v>
      </c>
      <c r="G2019" s="27">
        <v>13.86</v>
      </c>
      <c r="H2019" s="27">
        <v>118900</v>
      </c>
      <c r="I2019" s="29" t="str">
        <f t="shared" si="32"/>
        <v>Open</v>
      </c>
    </row>
    <row r="2020" spans="1:9">
      <c r="A2020" s="27" t="s">
        <v>25</v>
      </c>
      <c r="B2020" s="27" t="s">
        <v>15</v>
      </c>
      <c r="C2020" s="28">
        <v>39555</v>
      </c>
      <c r="D2020" s="27">
        <v>13.75</v>
      </c>
      <c r="E2020" s="27">
        <v>13.75</v>
      </c>
      <c r="F2020" s="27">
        <v>13.15</v>
      </c>
      <c r="G2020" s="27">
        <v>13.25</v>
      </c>
      <c r="H2020" s="27">
        <v>54900</v>
      </c>
      <c r="I2020" s="29" t="str">
        <f t="shared" si="32"/>
        <v>Closed</v>
      </c>
    </row>
    <row r="2021" spans="1:9">
      <c r="A2021" s="27" t="s">
        <v>25</v>
      </c>
      <c r="B2021" s="27" t="s">
        <v>15</v>
      </c>
      <c r="C2021" s="28">
        <v>39554</v>
      </c>
      <c r="D2021" s="27">
        <v>13.2</v>
      </c>
      <c r="E2021" s="27">
        <v>14</v>
      </c>
      <c r="F2021" s="27">
        <v>13.07</v>
      </c>
      <c r="G2021" s="27">
        <v>14</v>
      </c>
      <c r="H2021" s="27">
        <v>130100</v>
      </c>
      <c r="I2021" s="29" t="str">
        <f t="shared" si="32"/>
        <v>Open</v>
      </c>
    </row>
    <row r="2022" spans="1:9">
      <c r="A2022" s="27" t="s">
        <v>25</v>
      </c>
      <c r="B2022" s="27" t="s">
        <v>15</v>
      </c>
      <c r="C2022" s="28">
        <v>39553</v>
      </c>
      <c r="D2022" s="27">
        <v>13</v>
      </c>
      <c r="E2022" s="27">
        <v>13.53</v>
      </c>
      <c r="F2022" s="27">
        <v>12.95</v>
      </c>
      <c r="G2022" s="27">
        <v>13.2</v>
      </c>
      <c r="H2022" s="27">
        <v>70200</v>
      </c>
      <c r="I2022" s="29" t="str">
        <f t="shared" si="32"/>
        <v>Open</v>
      </c>
    </row>
    <row r="2023" spans="1:9">
      <c r="A2023" s="27" t="s">
        <v>25</v>
      </c>
      <c r="B2023" s="27" t="s">
        <v>15</v>
      </c>
      <c r="C2023" s="28">
        <v>39552</v>
      </c>
      <c r="D2023" s="27">
        <v>13.2</v>
      </c>
      <c r="E2023" s="27">
        <v>13.23</v>
      </c>
      <c r="F2023" s="27">
        <v>13.01</v>
      </c>
      <c r="G2023" s="27">
        <v>13.1</v>
      </c>
      <c r="H2023" s="27">
        <v>72900</v>
      </c>
      <c r="I2023" s="29" t="str">
        <f t="shared" si="32"/>
        <v>Closed</v>
      </c>
    </row>
    <row r="2024" spans="1:9">
      <c r="A2024" s="27" t="s">
        <v>25</v>
      </c>
      <c r="B2024" s="27" t="s">
        <v>15</v>
      </c>
      <c r="C2024" s="28">
        <v>39549</v>
      </c>
      <c r="D2024" s="27">
        <v>13.35</v>
      </c>
      <c r="E2024" s="27">
        <v>13.35</v>
      </c>
      <c r="F2024" s="27">
        <v>13.11</v>
      </c>
      <c r="G2024" s="27">
        <v>13.18</v>
      </c>
      <c r="H2024" s="27">
        <v>71500</v>
      </c>
      <c r="I2024" s="29" t="str">
        <f t="shared" si="32"/>
        <v>Closed</v>
      </c>
    </row>
    <row r="2025" spans="1:9">
      <c r="A2025" s="27" t="s">
        <v>25</v>
      </c>
      <c r="B2025" s="27" t="s">
        <v>15</v>
      </c>
      <c r="C2025" s="28">
        <v>39548</v>
      </c>
      <c r="D2025" s="27">
        <v>13.2</v>
      </c>
      <c r="E2025" s="27">
        <v>13.8</v>
      </c>
      <c r="F2025" s="27">
        <v>13.15</v>
      </c>
      <c r="G2025" s="27">
        <v>13.5</v>
      </c>
      <c r="H2025" s="27">
        <v>102600</v>
      </c>
      <c r="I2025" s="29" t="str">
        <f t="shared" si="32"/>
        <v>Open</v>
      </c>
    </row>
    <row r="2026" spans="1:9">
      <c r="A2026" s="27" t="s">
        <v>25</v>
      </c>
      <c r="B2026" s="27" t="s">
        <v>15</v>
      </c>
      <c r="C2026" s="28">
        <v>39547</v>
      </c>
      <c r="D2026" s="27">
        <v>13.15</v>
      </c>
      <c r="E2026" s="27">
        <v>13.48</v>
      </c>
      <c r="F2026" s="27">
        <v>13</v>
      </c>
      <c r="G2026" s="27">
        <v>13.23</v>
      </c>
      <c r="H2026" s="27">
        <v>91900</v>
      </c>
      <c r="I2026" s="29" t="str">
        <f t="shared" si="32"/>
        <v>Open</v>
      </c>
    </row>
    <row r="2027" spans="1:9">
      <c r="A2027" s="27" t="s">
        <v>25</v>
      </c>
      <c r="B2027" s="27" t="s">
        <v>15</v>
      </c>
      <c r="C2027" s="28">
        <v>39546</v>
      </c>
      <c r="D2027" s="27">
        <v>13.15</v>
      </c>
      <c r="E2027" s="27">
        <v>13.37</v>
      </c>
      <c r="F2027" s="27">
        <v>12.71</v>
      </c>
      <c r="G2027" s="27">
        <v>13.25</v>
      </c>
      <c r="H2027" s="27">
        <v>56300</v>
      </c>
      <c r="I2027" s="29" t="str">
        <f t="shared" si="32"/>
        <v>Closed</v>
      </c>
    </row>
    <row r="2028" spans="1:9">
      <c r="A2028" s="27" t="s">
        <v>25</v>
      </c>
      <c r="B2028" s="27" t="s">
        <v>15</v>
      </c>
      <c r="C2028" s="28">
        <v>39545</v>
      </c>
      <c r="D2028" s="27">
        <v>13.15</v>
      </c>
      <c r="E2028" s="27">
        <v>13.2</v>
      </c>
      <c r="F2028" s="27">
        <v>12.71</v>
      </c>
      <c r="G2028" s="27">
        <v>13.1</v>
      </c>
      <c r="H2028" s="27">
        <v>90700</v>
      </c>
      <c r="I2028" s="29" t="str">
        <f t="shared" si="32"/>
        <v>Closed</v>
      </c>
    </row>
    <row r="2029" spans="1:9">
      <c r="A2029" s="27" t="s">
        <v>25</v>
      </c>
      <c r="B2029" s="27" t="s">
        <v>15</v>
      </c>
      <c r="C2029" s="28">
        <v>39542</v>
      </c>
      <c r="D2029" s="27">
        <v>13.2</v>
      </c>
      <c r="E2029" s="27">
        <v>13.32</v>
      </c>
      <c r="F2029" s="27">
        <v>12.75</v>
      </c>
      <c r="G2029" s="27">
        <v>12.91</v>
      </c>
      <c r="H2029" s="27">
        <v>53600</v>
      </c>
      <c r="I2029" s="29" t="str">
        <f t="shared" si="32"/>
        <v>Closed</v>
      </c>
    </row>
    <row r="2030" spans="1:9">
      <c r="A2030" s="27" t="s">
        <v>25</v>
      </c>
      <c r="B2030" s="27" t="s">
        <v>15</v>
      </c>
      <c r="C2030" s="28">
        <v>39541</v>
      </c>
      <c r="D2030" s="27">
        <v>13.19</v>
      </c>
      <c r="E2030" s="27">
        <v>13.4</v>
      </c>
      <c r="F2030" s="27">
        <v>12.92</v>
      </c>
      <c r="G2030" s="27">
        <v>13.1</v>
      </c>
      <c r="H2030" s="27">
        <v>105600</v>
      </c>
      <c r="I2030" s="29" t="str">
        <f t="shared" si="32"/>
        <v>Closed</v>
      </c>
    </row>
    <row r="2031" spans="1:9">
      <c r="A2031" s="27" t="s">
        <v>25</v>
      </c>
      <c r="B2031" s="27" t="s">
        <v>15</v>
      </c>
      <c r="C2031" s="28">
        <v>39540</v>
      </c>
      <c r="D2031" s="27">
        <v>12.95</v>
      </c>
      <c r="E2031" s="27">
        <v>13.39</v>
      </c>
      <c r="F2031" s="27">
        <v>12.82</v>
      </c>
      <c r="G2031" s="27">
        <v>13.2</v>
      </c>
      <c r="H2031" s="27">
        <v>61400</v>
      </c>
      <c r="I2031" s="29" t="str">
        <f t="shared" si="32"/>
        <v>Open</v>
      </c>
    </row>
    <row r="2032" spans="1:9">
      <c r="A2032" s="27" t="s">
        <v>25</v>
      </c>
      <c r="B2032" s="27" t="s">
        <v>15</v>
      </c>
      <c r="C2032" s="28">
        <v>39539</v>
      </c>
      <c r="D2032" s="27">
        <v>13.43</v>
      </c>
      <c r="E2032" s="27">
        <v>13.43</v>
      </c>
      <c r="F2032" s="27">
        <v>13</v>
      </c>
      <c r="G2032" s="27">
        <v>13.03</v>
      </c>
      <c r="H2032" s="27">
        <v>78900</v>
      </c>
      <c r="I2032" s="29" t="str">
        <f t="shared" si="32"/>
        <v>Closed</v>
      </c>
    </row>
    <row r="2033" spans="1:9">
      <c r="A2033" s="27" t="s">
        <v>25</v>
      </c>
      <c r="B2033" s="27" t="s">
        <v>15</v>
      </c>
      <c r="C2033" s="28">
        <v>39538</v>
      </c>
      <c r="D2033" s="27">
        <v>12.9</v>
      </c>
      <c r="E2033" s="27">
        <v>13.54</v>
      </c>
      <c r="F2033" s="27">
        <v>12.9</v>
      </c>
      <c r="G2033" s="27">
        <v>13.53</v>
      </c>
      <c r="H2033" s="27">
        <v>84600</v>
      </c>
      <c r="I2033" s="29" t="str">
        <f t="shared" si="32"/>
        <v>Open</v>
      </c>
    </row>
    <row r="2034" spans="1:9">
      <c r="A2034" s="27" t="s">
        <v>25</v>
      </c>
      <c r="B2034" s="27" t="s">
        <v>15</v>
      </c>
      <c r="C2034" s="28">
        <v>39535</v>
      </c>
      <c r="D2034" s="27">
        <v>13.34</v>
      </c>
      <c r="E2034" s="27">
        <v>13.37</v>
      </c>
      <c r="F2034" s="27">
        <v>12.94</v>
      </c>
      <c r="G2034" s="27">
        <v>12.99</v>
      </c>
      <c r="H2034" s="27">
        <v>63400</v>
      </c>
      <c r="I2034" s="29" t="str">
        <f t="shared" si="32"/>
        <v>Closed</v>
      </c>
    </row>
    <row r="2035" spans="1:9">
      <c r="A2035" s="27" t="s">
        <v>25</v>
      </c>
      <c r="B2035" s="27" t="s">
        <v>15</v>
      </c>
      <c r="C2035" s="28">
        <v>39534</v>
      </c>
      <c r="D2035" s="27">
        <v>13.6</v>
      </c>
      <c r="E2035" s="27">
        <v>13.7</v>
      </c>
      <c r="F2035" s="27">
        <v>13.2</v>
      </c>
      <c r="G2035" s="27">
        <v>13.44</v>
      </c>
      <c r="H2035" s="27">
        <v>98900</v>
      </c>
      <c r="I2035" s="29" t="str">
        <f t="shared" si="32"/>
        <v>Closed</v>
      </c>
    </row>
    <row r="2036" spans="1:9">
      <c r="A2036" s="27" t="s">
        <v>25</v>
      </c>
      <c r="B2036" s="27" t="s">
        <v>15</v>
      </c>
      <c r="C2036" s="28">
        <v>39533</v>
      </c>
      <c r="D2036" s="27">
        <v>12.75</v>
      </c>
      <c r="E2036" s="27">
        <v>13.55</v>
      </c>
      <c r="F2036" s="27">
        <v>12.75</v>
      </c>
      <c r="G2036" s="27">
        <v>13.3</v>
      </c>
      <c r="H2036" s="27">
        <v>81900</v>
      </c>
      <c r="I2036" s="29" t="str">
        <f t="shared" si="32"/>
        <v>Open</v>
      </c>
    </row>
    <row r="2037" spans="1:9">
      <c r="A2037" s="27" t="s">
        <v>25</v>
      </c>
      <c r="B2037" s="27" t="s">
        <v>15</v>
      </c>
      <c r="C2037" s="28">
        <v>39532</v>
      </c>
      <c r="D2037" s="27">
        <v>12.4</v>
      </c>
      <c r="E2037" s="27">
        <v>12.68</v>
      </c>
      <c r="F2037" s="27">
        <v>12.35</v>
      </c>
      <c r="G2037" s="27">
        <v>12.65</v>
      </c>
      <c r="H2037" s="27">
        <v>69200</v>
      </c>
      <c r="I2037" s="29" t="str">
        <f t="shared" si="32"/>
        <v>Open</v>
      </c>
    </row>
    <row r="2038" spans="1:9">
      <c r="A2038" s="27" t="s">
        <v>25</v>
      </c>
      <c r="B2038" s="27" t="s">
        <v>15</v>
      </c>
      <c r="C2038" s="28">
        <v>39531</v>
      </c>
      <c r="D2038" s="27">
        <v>12.6</v>
      </c>
      <c r="E2038" s="27">
        <v>12.61</v>
      </c>
      <c r="F2038" s="27">
        <v>12.24</v>
      </c>
      <c r="G2038" s="27">
        <v>12.3</v>
      </c>
      <c r="H2038" s="27">
        <v>114000</v>
      </c>
      <c r="I2038" s="29" t="str">
        <f t="shared" si="32"/>
        <v>Closed</v>
      </c>
    </row>
    <row r="2039" spans="1:9">
      <c r="A2039" s="27" t="s">
        <v>25</v>
      </c>
      <c r="B2039" s="27" t="s">
        <v>15</v>
      </c>
      <c r="C2039" s="28">
        <v>39527</v>
      </c>
      <c r="D2039" s="27">
        <v>12.45</v>
      </c>
      <c r="E2039" s="27">
        <v>12.65</v>
      </c>
      <c r="F2039" s="27">
        <v>12.26</v>
      </c>
      <c r="G2039" s="27">
        <v>12.59</v>
      </c>
      <c r="H2039" s="27">
        <v>106500</v>
      </c>
      <c r="I2039" s="29" t="str">
        <f t="shared" si="32"/>
        <v>Closed</v>
      </c>
    </row>
    <row r="2040" spans="1:9">
      <c r="A2040" s="27" t="s">
        <v>25</v>
      </c>
      <c r="B2040" s="27" t="s">
        <v>15</v>
      </c>
      <c r="C2040" s="28">
        <v>39526</v>
      </c>
      <c r="D2040" s="27">
        <v>12.8</v>
      </c>
      <c r="E2040" s="27">
        <v>12.8</v>
      </c>
      <c r="F2040" s="27">
        <v>12.35</v>
      </c>
      <c r="G2040" s="27">
        <v>12.39</v>
      </c>
      <c r="H2040" s="27">
        <v>110400</v>
      </c>
      <c r="I2040" s="29" t="str">
        <f t="shared" si="32"/>
        <v>Closed</v>
      </c>
    </row>
    <row r="2041" spans="1:9">
      <c r="A2041" s="27" t="s">
        <v>25</v>
      </c>
      <c r="B2041" s="27" t="s">
        <v>15</v>
      </c>
      <c r="C2041" s="28">
        <v>39525</v>
      </c>
      <c r="D2041" s="27">
        <v>12.85</v>
      </c>
      <c r="E2041" s="27">
        <v>13</v>
      </c>
      <c r="F2041" s="27">
        <v>12.6</v>
      </c>
      <c r="G2041" s="27">
        <v>12.9</v>
      </c>
      <c r="H2041" s="27">
        <v>73400</v>
      </c>
      <c r="I2041" s="29" t="str">
        <f t="shared" si="32"/>
        <v>Closed</v>
      </c>
    </row>
    <row r="2042" spans="1:9">
      <c r="A2042" s="27" t="s">
        <v>25</v>
      </c>
      <c r="B2042" s="27" t="s">
        <v>15</v>
      </c>
      <c r="C2042" s="28">
        <v>39524</v>
      </c>
      <c r="D2042" s="27">
        <v>12.95</v>
      </c>
      <c r="E2042" s="27">
        <v>13</v>
      </c>
      <c r="F2042" s="27">
        <v>12.6</v>
      </c>
      <c r="G2042" s="27">
        <v>12.85</v>
      </c>
      <c r="H2042" s="27">
        <v>73100</v>
      </c>
      <c r="I2042" s="29" t="str">
        <f t="shared" si="32"/>
        <v>Closed</v>
      </c>
    </row>
    <row r="2043" spans="1:9">
      <c r="A2043" s="27" t="s">
        <v>25</v>
      </c>
      <c r="B2043" s="27" t="s">
        <v>15</v>
      </c>
      <c r="C2043" s="28">
        <v>39521</v>
      </c>
      <c r="D2043" s="27">
        <v>13.35</v>
      </c>
      <c r="E2043" s="27">
        <v>13.4</v>
      </c>
      <c r="F2043" s="27">
        <v>12.89</v>
      </c>
      <c r="G2043" s="27">
        <v>12.98</v>
      </c>
      <c r="H2043" s="27">
        <v>83800</v>
      </c>
      <c r="I2043" s="29" t="str">
        <f t="shared" si="32"/>
        <v>Closed</v>
      </c>
    </row>
    <row r="2044" spans="1:9">
      <c r="A2044" s="27" t="s">
        <v>25</v>
      </c>
      <c r="B2044" s="27" t="s">
        <v>15</v>
      </c>
      <c r="C2044" s="28">
        <v>39520</v>
      </c>
      <c r="D2044" s="27">
        <v>13.1</v>
      </c>
      <c r="E2044" s="27">
        <v>13.7</v>
      </c>
      <c r="F2044" s="27">
        <v>13.1</v>
      </c>
      <c r="G2044" s="27">
        <v>13.44</v>
      </c>
      <c r="H2044" s="27">
        <v>66700</v>
      </c>
      <c r="I2044" s="29" t="str">
        <f t="shared" si="32"/>
        <v>Open</v>
      </c>
    </row>
    <row r="2045" spans="1:9">
      <c r="A2045" s="27" t="s">
        <v>25</v>
      </c>
      <c r="B2045" s="27" t="s">
        <v>15</v>
      </c>
      <c r="C2045" s="28">
        <v>39519</v>
      </c>
      <c r="D2045" s="27">
        <v>12.79</v>
      </c>
      <c r="E2045" s="27">
        <v>13.15</v>
      </c>
      <c r="F2045" s="27">
        <v>12.75</v>
      </c>
      <c r="G2045" s="27">
        <v>13.04</v>
      </c>
      <c r="H2045" s="27">
        <v>88700</v>
      </c>
      <c r="I2045" s="29" t="str">
        <f t="shared" si="32"/>
        <v>Open</v>
      </c>
    </row>
    <row r="2046" spans="1:9">
      <c r="A2046" s="27" t="s">
        <v>25</v>
      </c>
      <c r="B2046" s="27" t="s">
        <v>15</v>
      </c>
      <c r="C2046" s="28">
        <v>39518</v>
      </c>
      <c r="D2046" s="27">
        <v>12.5</v>
      </c>
      <c r="E2046" s="27">
        <v>12.8</v>
      </c>
      <c r="F2046" s="27">
        <v>12.5</v>
      </c>
      <c r="G2046" s="27">
        <v>12.79</v>
      </c>
      <c r="H2046" s="27">
        <v>50900</v>
      </c>
      <c r="I2046" s="29" t="str">
        <f t="shared" si="32"/>
        <v>Open</v>
      </c>
    </row>
    <row r="2047" spans="1:9">
      <c r="A2047" s="27" t="s">
        <v>25</v>
      </c>
      <c r="B2047" s="27" t="s">
        <v>15</v>
      </c>
      <c r="C2047" s="28">
        <v>39517</v>
      </c>
      <c r="D2047" s="27">
        <v>12.9</v>
      </c>
      <c r="E2047" s="27">
        <v>12.95</v>
      </c>
      <c r="F2047" s="27">
        <v>12.5</v>
      </c>
      <c r="G2047" s="27">
        <v>12.54</v>
      </c>
      <c r="H2047" s="27">
        <v>60100</v>
      </c>
      <c r="I2047" s="29" t="str">
        <f t="shared" si="32"/>
        <v>Closed</v>
      </c>
    </row>
    <row r="2048" spans="1:9">
      <c r="A2048" s="27" t="s">
        <v>25</v>
      </c>
      <c r="B2048" s="27" t="s">
        <v>15</v>
      </c>
      <c r="C2048" s="28">
        <v>39514</v>
      </c>
      <c r="D2048" s="27">
        <v>12.83</v>
      </c>
      <c r="E2048" s="27">
        <v>13.1</v>
      </c>
      <c r="F2048" s="27">
        <v>12.75</v>
      </c>
      <c r="G2048" s="27">
        <v>12.94</v>
      </c>
      <c r="H2048" s="27">
        <v>79000</v>
      </c>
      <c r="I2048" s="29" t="str">
        <f t="shared" si="32"/>
        <v>Open</v>
      </c>
    </row>
    <row r="2049" spans="1:9">
      <c r="A2049" s="27" t="s">
        <v>25</v>
      </c>
      <c r="B2049" s="27" t="s">
        <v>15</v>
      </c>
      <c r="C2049" s="28">
        <v>39513</v>
      </c>
      <c r="D2049" s="27">
        <v>12.37</v>
      </c>
      <c r="E2049" s="27">
        <v>12.9</v>
      </c>
      <c r="F2049" s="27">
        <v>12.35</v>
      </c>
      <c r="G2049" s="27">
        <v>12.88</v>
      </c>
      <c r="H2049" s="27">
        <v>99900</v>
      </c>
      <c r="I2049" s="29" t="str">
        <f t="shared" si="32"/>
        <v>Open</v>
      </c>
    </row>
    <row r="2050" spans="1:9">
      <c r="A2050" s="27" t="s">
        <v>25</v>
      </c>
      <c r="B2050" s="27" t="s">
        <v>15</v>
      </c>
      <c r="C2050" s="28">
        <v>39512</v>
      </c>
      <c r="D2050" s="27">
        <v>13</v>
      </c>
      <c r="E2050" s="27">
        <v>13.14</v>
      </c>
      <c r="F2050" s="27">
        <v>12.36</v>
      </c>
      <c r="G2050" s="27">
        <v>12.36</v>
      </c>
      <c r="H2050" s="27">
        <v>65700</v>
      </c>
      <c r="I2050" s="29" t="str">
        <f t="shared" si="32"/>
        <v>Closed</v>
      </c>
    </row>
    <row r="2051" spans="1:9">
      <c r="A2051" s="27" t="s">
        <v>25</v>
      </c>
      <c r="B2051" s="27" t="s">
        <v>15</v>
      </c>
      <c r="C2051" s="28">
        <v>39511</v>
      </c>
      <c r="D2051" s="27">
        <v>13.4</v>
      </c>
      <c r="E2051" s="27">
        <v>13.4</v>
      </c>
      <c r="F2051" s="27">
        <v>12.79</v>
      </c>
      <c r="G2051" s="27">
        <v>12.93</v>
      </c>
      <c r="H2051" s="27">
        <v>71100</v>
      </c>
      <c r="I2051" s="29" t="str">
        <f t="shared" si="32"/>
        <v>Closed</v>
      </c>
    </row>
    <row r="2052" spans="1:9">
      <c r="A2052" s="27" t="s">
        <v>25</v>
      </c>
      <c r="B2052" s="27" t="s">
        <v>15</v>
      </c>
      <c r="C2052" s="28">
        <v>39510</v>
      </c>
      <c r="D2052" s="27">
        <v>13.45</v>
      </c>
      <c r="E2052" s="27">
        <v>13.54</v>
      </c>
      <c r="F2052" s="27">
        <v>13.06</v>
      </c>
      <c r="G2052" s="27">
        <v>13.34</v>
      </c>
      <c r="H2052" s="27">
        <v>124000</v>
      </c>
      <c r="I2052" s="29" t="str">
        <f t="shared" ref="I2052:I2115" si="33">IF(F2052&lt;D2052-0.15,"Closed","Open")</f>
        <v>Closed</v>
      </c>
    </row>
    <row r="2053" spans="1:9">
      <c r="A2053" s="27" t="s">
        <v>25</v>
      </c>
      <c r="B2053" s="27" t="s">
        <v>15</v>
      </c>
      <c r="C2053" s="28">
        <v>39507</v>
      </c>
      <c r="D2053" s="27">
        <v>13.17</v>
      </c>
      <c r="E2053" s="27">
        <v>13.45</v>
      </c>
      <c r="F2053" s="27">
        <v>13</v>
      </c>
      <c r="G2053" s="27">
        <v>13.45</v>
      </c>
      <c r="H2053" s="27">
        <v>177400</v>
      </c>
      <c r="I2053" s="29" t="str">
        <f t="shared" si="33"/>
        <v>Closed</v>
      </c>
    </row>
    <row r="2054" spans="1:9">
      <c r="A2054" s="27" t="s">
        <v>25</v>
      </c>
      <c r="B2054" s="27" t="s">
        <v>15</v>
      </c>
      <c r="C2054" s="28">
        <v>39506</v>
      </c>
      <c r="D2054" s="27">
        <v>13.45</v>
      </c>
      <c r="E2054" s="27">
        <v>13.61</v>
      </c>
      <c r="F2054" s="27">
        <v>13.16</v>
      </c>
      <c r="G2054" s="27">
        <v>13.27</v>
      </c>
      <c r="H2054" s="27">
        <v>147700</v>
      </c>
      <c r="I2054" s="29" t="str">
        <f t="shared" si="33"/>
        <v>Closed</v>
      </c>
    </row>
    <row r="2055" spans="1:9">
      <c r="A2055" s="27" t="s">
        <v>25</v>
      </c>
      <c r="B2055" s="27" t="s">
        <v>15</v>
      </c>
      <c r="C2055" s="28">
        <v>39505</v>
      </c>
      <c r="D2055" s="27">
        <v>13.05</v>
      </c>
      <c r="E2055" s="27">
        <v>13.7</v>
      </c>
      <c r="F2055" s="27">
        <v>13.04</v>
      </c>
      <c r="G2055" s="27">
        <v>13.25</v>
      </c>
      <c r="H2055" s="27">
        <v>72200</v>
      </c>
      <c r="I2055" s="29" t="str">
        <f t="shared" si="33"/>
        <v>Open</v>
      </c>
    </row>
    <row r="2056" spans="1:9">
      <c r="A2056" s="27" t="s">
        <v>25</v>
      </c>
      <c r="B2056" s="27" t="s">
        <v>15</v>
      </c>
      <c r="C2056" s="28">
        <v>39504</v>
      </c>
      <c r="D2056" s="27">
        <v>13.27</v>
      </c>
      <c r="E2056" s="27">
        <v>13.28</v>
      </c>
      <c r="F2056" s="27">
        <v>13.04</v>
      </c>
      <c r="G2056" s="27">
        <v>13.1</v>
      </c>
      <c r="H2056" s="27">
        <v>160400</v>
      </c>
      <c r="I2056" s="29" t="str">
        <f t="shared" si="33"/>
        <v>Closed</v>
      </c>
    </row>
    <row r="2057" spans="1:9">
      <c r="A2057" s="27" t="s">
        <v>25</v>
      </c>
      <c r="B2057" s="27" t="s">
        <v>15</v>
      </c>
      <c r="C2057" s="28">
        <v>39503</v>
      </c>
      <c r="D2057" s="27">
        <v>13.33</v>
      </c>
      <c r="E2057" s="27">
        <v>13.41</v>
      </c>
      <c r="F2057" s="27">
        <v>13</v>
      </c>
      <c r="G2057" s="27">
        <v>13.25</v>
      </c>
      <c r="H2057" s="27">
        <v>76300</v>
      </c>
      <c r="I2057" s="29" t="str">
        <f t="shared" si="33"/>
        <v>Closed</v>
      </c>
    </row>
    <row r="2058" spans="1:9">
      <c r="A2058" s="27" t="s">
        <v>25</v>
      </c>
      <c r="B2058" s="27" t="s">
        <v>15</v>
      </c>
      <c r="C2058" s="28">
        <v>39500</v>
      </c>
      <c r="D2058" s="27">
        <v>13.42</v>
      </c>
      <c r="E2058" s="27">
        <v>13.5</v>
      </c>
      <c r="F2058" s="27">
        <v>13.3</v>
      </c>
      <c r="G2058" s="27">
        <v>13.4</v>
      </c>
      <c r="H2058" s="27">
        <v>72100</v>
      </c>
      <c r="I2058" s="29" t="str">
        <f t="shared" si="33"/>
        <v>Open</v>
      </c>
    </row>
    <row r="2059" spans="1:9">
      <c r="A2059" s="27" t="s">
        <v>25</v>
      </c>
      <c r="B2059" s="27" t="s">
        <v>15</v>
      </c>
      <c r="C2059" s="28">
        <v>39499</v>
      </c>
      <c r="D2059" s="27">
        <v>13.42</v>
      </c>
      <c r="E2059" s="27">
        <v>13.58</v>
      </c>
      <c r="F2059" s="27">
        <v>13.4</v>
      </c>
      <c r="G2059" s="27">
        <v>13.42</v>
      </c>
      <c r="H2059" s="27">
        <v>83400</v>
      </c>
      <c r="I2059" s="29" t="str">
        <f t="shared" si="33"/>
        <v>Open</v>
      </c>
    </row>
    <row r="2060" spans="1:9">
      <c r="A2060" s="27" t="s">
        <v>25</v>
      </c>
      <c r="B2060" s="27" t="s">
        <v>15</v>
      </c>
      <c r="C2060" s="28">
        <v>39498</v>
      </c>
      <c r="D2060" s="27">
        <v>14</v>
      </c>
      <c r="E2060" s="27">
        <v>14</v>
      </c>
      <c r="F2060" s="27">
        <v>13.35</v>
      </c>
      <c r="G2060" s="27">
        <v>13.5</v>
      </c>
      <c r="H2060" s="27">
        <v>72200</v>
      </c>
      <c r="I2060" s="29" t="str">
        <f t="shared" si="33"/>
        <v>Closed</v>
      </c>
    </row>
    <row r="2061" spans="1:9">
      <c r="A2061" s="27" t="s">
        <v>25</v>
      </c>
      <c r="B2061" s="27" t="s">
        <v>15</v>
      </c>
      <c r="C2061" s="28">
        <v>39497</v>
      </c>
      <c r="D2061" s="27">
        <v>13.7</v>
      </c>
      <c r="E2061" s="27">
        <v>14</v>
      </c>
      <c r="F2061" s="27">
        <v>13.59</v>
      </c>
      <c r="G2061" s="27">
        <v>14</v>
      </c>
      <c r="H2061" s="27">
        <v>86900</v>
      </c>
      <c r="I2061" s="29" t="str">
        <f t="shared" si="33"/>
        <v>Open</v>
      </c>
    </row>
    <row r="2062" spans="1:9">
      <c r="A2062" s="27" t="s">
        <v>25</v>
      </c>
      <c r="B2062" s="27" t="s">
        <v>15</v>
      </c>
      <c r="C2062" s="28">
        <v>39493</v>
      </c>
      <c r="D2062" s="27">
        <v>13.87</v>
      </c>
      <c r="E2062" s="27">
        <v>13.87</v>
      </c>
      <c r="F2062" s="27">
        <v>13.6</v>
      </c>
      <c r="G2062" s="27">
        <v>13.67</v>
      </c>
      <c r="H2062" s="27">
        <v>73200</v>
      </c>
      <c r="I2062" s="29" t="str">
        <f t="shared" si="33"/>
        <v>Closed</v>
      </c>
    </row>
    <row r="2063" spans="1:9">
      <c r="A2063" s="27" t="s">
        <v>25</v>
      </c>
      <c r="B2063" s="27" t="s">
        <v>15</v>
      </c>
      <c r="C2063" s="28">
        <v>39492</v>
      </c>
      <c r="D2063" s="27">
        <v>13.8</v>
      </c>
      <c r="E2063" s="27">
        <v>14</v>
      </c>
      <c r="F2063" s="27">
        <v>13.72</v>
      </c>
      <c r="G2063" s="27">
        <v>13.97</v>
      </c>
      <c r="H2063" s="27">
        <v>35700</v>
      </c>
      <c r="I2063" s="29" t="str">
        <f t="shared" si="33"/>
        <v>Open</v>
      </c>
    </row>
    <row r="2064" spans="1:9">
      <c r="A2064" s="27" t="s">
        <v>25</v>
      </c>
      <c r="B2064" s="27" t="s">
        <v>15</v>
      </c>
      <c r="C2064" s="28">
        <v>39491</v>
      </c>
      <c r="D2064" s="27">
        <v>13.96</v>
      </c>
      <c r="E2064" s="27">
        <v>13.97</v>
      </c>
      <c r="F2064" s="27">
        <v>13.48</v>
      </c>
      <c r="G2064" s="27">
        <v>13.75</v>
      </c>
      <c r="H2064" s="27">
        <v>65200</v>
      </c>
      <c r="I2064" s="29" t="str">
        <f t="shared" si="33"/>
        <v>Closed</v>
      </c>
    </row>
    <row r="2065" spans="1:9">
      <c r="A2065" s="27" t="s">
        <v>25</v>
      </c>
      <c r="B2065" s="27" t="s">
        <v>15</v>
      </c>
      <c r="C2065" s="28">
        <v>39490</v>
      </c>
      <c r="D2065" s="27">
        <v>14</v>
      </c>
      <c r="E2065" s="27">
        <v>14.25</v>
      </c>
      <c r="F2065" s="27">
        <v>13.8</v>
      </c>
      <c r="G2065" s="27">
        <v>14</v>
      </c>
      <c r="H2065" s="27">
        <v>389400</v>
      </c>
      <c r="I2065" s="29" t="str">
        <f t="shared" si="33"/>
        <v>Closed</v>
      </c>
    </row>
    <row r="2066" spans="1:9">
      <c r="A2066" s="27" t="s">
        <v>25</v>
      </c>
      <c r="B2066" s="27" t="s">
        <v>15</v>
      </c>
      <c r="C2066" s="28">
        <v>39489</v>
      </c>
      <c r="D2066" s="27">
        <v>13.74</v>
      </c>
      <c r="E2066" s="27">
        <v>13.96</v>
      </c>
      <c r="F2066" s="27">
        <v>13.6</v>
      </c>
      <c r="G2066" s="27">
        <v>13.96</v>
      </c>
      <c r="H2066" s="27">
        <v>97300</v>
      </c>
      <c r="I2066" s="29" t="str">
        <f t="shared" si="33"/>
        <v>Open</v>
      </c>
    </row>
    <row r="2067" spans="1:9">
      <c r="A2067" s="27" t="s">
        <v>25</v>
      </c>
      <c r="B2067" s="27" t="s">
        <v>15</v>
      </c>
      <c r="C2067" s="28">
        <v>39486</v>
      </c>
      <c r="D2067" s="27">
        <v>14</v>
      </c>
      <c r="E2067" s="27">
        <v>14</v>
      </c>
      <c r="F2067" s="27">
        <v>13.64</v>
      </c>
      <c r="G2067" s="27">
        <v>13.84</v>
      </c>
      <c r="H2067" s="27">
        <v>66200</v>
      </c>
      <c r="I2067" s="29" t="str">
        <f t="shared" si="33"/>
        <v>Closed</v>
      </c>
    </row>
    <row r="2068" spans="1:9">
      <c r="A2068" s="27" t="s">
        <v>25</v>
      </c>
      <c r="B2068" s="27" t="s">
        <v>15</v>
      </c>
      <c r="C2068" s="28">
        <v>39485</v>
      </c>
      <c r="D2068" s="27">
        <v>14.4</v>
      </c>
      <c r="E2068" s="27">
        <v>14.55</v>
      </c>
      <c r="F2068" s="27">
        <v>14</v>
      </c>
      <c r="G2068" s="27">
        <v>14</v>
      </c>
      <c r="H2068" s="27">
        <v>163700</v>
      </c>
      <c r="I2068" s="29" t="str">
        <f t="shared" si="33"/>
        <v>Closed</v>
      </c>
    </row>
    <row r="2069" spans="1:9">
      <c r="A2069" s="27" t="s">
        <v>25</v>
      </c>
      <c r="B2069" s="27" t="s">
        <v>15</v>
      </c>
      <c r="C2069" s="28">
        <v>39484</v>
      </c>
      <c r="D2069" s="27">
        <v>14.53</v>
      </c>
      <c r="E2069" s="27">
        <v>14.58</v>
      </c>
      <c r="F2069" s="27">
        <v>14.35</v>
      </c>
      <c r="G2069" s="27">
        <v>14.4</v>
      </c>
      <c r="H2069" s="27">
        <v>45500</v>
      </c>
      <c r="I2069" s="29" t="str">
        <f t="shared" si="33"/>
        <v>Closed</v>
      </c>
    </row>
    <row r="2070" spans="1:9">
      <c r="A2070" s="27" t="s">
        <v>25</v>
      </c>
      <c r="B2070" s="27" t="s">
        <v>15</v>
      </c>
      <c r="C2070" s="28">
        <v>39483</v>
      </c>
      <c r="D2070" s="27">
        <v>14</v>
      </c>
      <c r="E2070" s="27">
        <v>14.7</v>
      </c>
      <c r="F2070" s="27">
        <v>14</v>
      </c>
      <c r="G2070" s="27">
        <v>14.56</v>
      </c>
      <c r="H2070" s="27">
        <v>128100</v>
      </c>
      <c r="I2070" s="29" t="str">
        <f t="shared" si="33"/>
        <v>Open</v>
      </c>
    </row>
    <row r="2071" spans="1:9">
      <c r="A2071" s="27" t="s">
        <v>25</v>
      </c>
      <c r="B2071" s="27" t="s">
        <v>15</v>
      </c>
      <c r="C2071" s="28">
        <v>39482</v>
      </c>
      <c r="D2071" s="27">
        <v>14.54</v>
      </c>
      <c r="E2071" s="27">
        <v>14.54</v>
      </c>
      <c r="F2071" s="27">
        <v>13.89</v>
      </c>
      <c r="G2071" s="27">
        <v>13.9</v>
      </c>
      <c r="H2071" s="27">
        <v>112300</v>
      </c>
      <c r="I2071" s="29" t="str">
        <f t="shared" si="33"/>
        <v>Closed</v>
      </c>
    </row>
    <row r="2072" spans="1:9">
      <c r="A2072" s="27" t="s">
        <v>25</v>
      </c>
      <c r="B2072" s="27" t="s">
        <v>15</v>
      </c>
      <c r="C2072" s="28">
        <v>39479</v>
      </c>
      <c r="D2072" s="27">
        <v>15</v>
      </c>
      <c r="E2072" s="27">
        <v>15.1</v>
      </c>
      <c r="F2072" s="27">
        <v>14.3</v>
      </c>
      <c r="G2072" s="27">
        <v>14.64</v>
      </c>
      <c r="H2072" s="27">
        <v>80500</v>
      </c>
      <c r="I2072" s="29" t="str">
        <f t="shared" si="33"/>
        <v>Closed</v>
      </c>
    </row>
    <row r="2073" spans="1:9">
      <c r="A2073" s="27" t="s">
        <v>25</v>
      </c>
      <c r="B2073" s="27" t="s">
        <v>15</v>
      </c>
      <c r="C2073" s="28">
        <v>39478</v>
      </c>
      <c r="D2073" s="27">
        <v>14</v>
      </c>
      <c r="E2073" s="27">
        <v>14.84</v>
      </c>
      <c r="F2073" s="27">
        <v>13.95</v>
      </c>
      <c r="G2073" s="27">
        <v>14.84</v>
      </c>
      <c r="H2073" s="27">
        <v>97100</v>
      </c>
      <c r="I2073" s="29" t="str">
        <f t="shared" si="33"/>
        <v>Open</v>
      </c>
    </row>
    <row r="2074" spans="1:9">
      <c r="A2074" s="27" t="s">
        <v>25</v>
      </c>
      <c r="B2074" s="27" t="s">
        <v>15</v>
      </c>
      <c r="C2074" s="28">
        <v>39477</v>
      </c>
      <c r="D2074" s="27">
        <v>14.2</v>
      </c>
      <c r="E2074" s="27">
        <v>14.29</v>
      </c>
      <c r="F2074" s="27">
        <v>13.9</v>
      </c>
      <c r="G2074" s="27">
        <v>13.95</v>
      </c>
      <c r="H2074" s="27">
        <v>100000</v>
      </c>
      <c r="I2074" s="29" t="str">
        <f t="shared" si="33"/>
        <v>Closed</v>
      </c>
    </row>
    <row r="2075" spans="1:9">
      <c r="A2075" s="27" t="s">
        <v>25</v>
      </c>
      <c r="B2075" s="27" t="s">
        <v>15</v>
      </c>
      <c r="C2075" s="28">
        <v>39476</v>
      </c>
      <c r="D2075" s="27">
        <v>13.7</v>
      </c>
      <c r="E2075" s="27">
        <v>14.2</v>
      </c>
      <c r="F2075" s="27">
        <v>13.7</v>
      </c>
      <c r="G2075" s="27">
        <v>14.12</v>
      </c>
      <c r="H2075" s="27">
        <v>158700</v>
      </c>
      <c r="I2075" s="29" t="str">
        <f t="shared" si="33"/>
        <v>Open</v>
      </c>
    </row>
    <row r="2076" spans="1:9">
      <c r="A2076" s="27" t="s">
        <v>25</v>
      </c>
      <c r="B2076" s="27" t="s">
        <v>15</v>
      </c>
      <c r="C2076" s="28">
        <v>39475</v>
      </c>
      <c r="D2076" s="27">
        <v>13.1</v>
      </c>
      <c r="E2076" s="27">
        <v>13.85</v>
      </c>
      <c r="F2076" s="27">
        <v>13.1</v>
      </c>
      <c r="G2076" s="27">
        <v>13.54</v>
      </c>
      <c r="H2076" s="27">
        <v>132700</v>
      </c>
      <c r="I2076" s="29" t="str">
        <f t="shared" si="33"/>
        <v>Open</v>
      </c>
    </row>
    <row r="2077" spans="1:9">
      <c r="A2077" s="27" t="s">
        <v>25</v>
      </c>
      <c r="B2077" s="27" t="s">
        <v>15</v>
      </c>
      <c r="C2077" s="28">
        <v>39472</v>
      </c>
      <c r="D2077" s="27">
        <v>13.1</v>
      </c>
      <c r="E2077" s="27">
        <v>13.5</v>
      </c>
      <c r="F2077" s="27">
        <v>12.9</v>
      </c>
      <c r="G2077" s="27">
        <v>13.06</v>
      </c>
      <c r="H2077" s="27">
        <v>264700</v>
      </c>
      <c r="I2077" s="29" t="str">
        <f t="shared" si="33"/>
        <v>Closed</v>
      </c>
    </row>
    <row r="2078" spans="1:9">
      <c r="A2078" s="27" t="s">
        <v>25</v>
      </c>
      <c r="B2078" s="27" t="s">
        <v>15</v>
      </c>
      <c r="C2078" s="28">
        <v>39471</v>
      </c>
      <c r="D2078" s="27">
        <v>13.75</v>
      </c>
      <c r="E2078" s="27">
        <v>13.75</v>
      </c>
      <c r="F2078" s="27">
        <v>13.05</v>
      </c>
      <c r="G2078" s="27">
        <v>13.1</v>
      </c>
      <c r="H2078" s="27">
        <v>100000</v>
      </c>
      <c r="I2078" s="29" t="str">
        <f t="shared" si="33"/>
        <v>Closed</v>
      </c>
    </row>
    <row r="2079" spans="1:9">
      <c r="A2079" s="27" t="s">
        <v>25</v>
      </c>
      <c r="B2079" s="27" t="s">
        <v>15</v>
      </c>
      <c r="C2079" s="28">
        <v>39470</v>
      </c>
      <c r="D2079" s="27">
        <v>14.2</v>
      </c>
      <c r="E2079" s="27">
        <v>14.2</v>
      </c>
      <c r="F2079" s="27">
        <v>13.7</v>
      </c>
      <c r="G2079" s="27">
        <v>13.85</v>
      </c>
      <c r="H2079" s="27">
        <v>82400</v>
      </c>
      <c r="I2079" s="29" t="str">
        <f t="shared" si="33"/>
        <v>Closed</v>
      </c>
    </row>
    <row r="2080" spans="1:9">
      <c r="A2080" s="27" t="s">
        <v>25</v>
      </c>
      <c r="B2080" s="27" t="s">
        <v>15</v>
      </c>
      <c r="C2080" s="28">
        <v>39469</v>
      </c>
      <c r="D2080" s="27">
        <v>14.21</v>
      </c>
      <c r="E2080" s="27">
        <v>14.45</v>
      </c>
      <c r="F2080" s="27">
        <v>14</v>
      </c>
      <c r="G2080" s="27">
        <v>14.2</v>
      </c>
      <c r="H2080" s="27">
        <v>54400</v>
      </c>
      <c r="I2080" s="29" t="str">
        <f t="shared" si="33"/>
        <v>Closed</v>
      </c>
    </row>
    <row r="2081" spans="1:9">
      <c r="A2081" s="27" t="s">
        <v>25</v>
      </c>
      <c r="B2081" s="27" t="s">
        <v>15</v>
      </c>
      <c r="C2081" s="28">
        <v>39465</v>
      </c>
      <c r="D2081" s="27">
        <v>14.56</v>
      </c>
      <c r="E2081" s="27">
        <v>14.68</v>
      </c>
      <c r="F2081" s="27">
        <v>13.91</v>
      </c>
      <c r="G2081" s="27">
        <v>14.23</v>
      </c>
      <c r="H2081" s="27">
        <v>111500</v>
      </c>
      <c r="I2081" s="29" t="str">
        <f t="shared" si="33"/>
        <v>Closed</v>
      </c>
    </row>
    <row r="2082" spans="1:9">
      <c r="A2082" s="27" t="s">
        <v>25</v>
      </c>
      <c r="B2082" s="27" t="s">
        <v>15</v>
      </c>
      <c r="C2082" s="28">
        <v>39464</v>
      </c>
      <c r="D2082" s="27">
        <v>15</v>
      </c>
      <c r="E2082" s="27">
        <v>15.14</v>
      </c>
      <c r="F2082" s="27">
        <v>14.55</v>
      </c>
      <c r="G2082" s="27">
        <v>14.66</v>
      </c>
      <c r="H2082" s="27">
        <v>126600</v>
      </c>
      <c r="I2082" s="29" t="str">
        <f t="shared" si="33"/>
        <v>Closed</v>
      </c>
    </row>
    <row r="2083" spans="1:9">
      <c r="A2083" s="27" t="s">
        <v>25</v>
      </c>
      <c r="B2083" s="27" t="s">
        <v>15</v>
      </c>
      <c r="C2083" s="28">
        <v>39463</v>
      </c>
      <c r="D2083" s="27">
        <v>14.83</v>
      </c>
      <c r="E2083" s="27">
        <v>15.15</v>
      </c>
      <c r="F2083" s="27">
        <v>14.83</v>
      </c>
      <c r="G2083" s="27">
        <v>14.95</v>
      </c>
      <c r="H2083" s="27">
        <v>90700</v>
      </c>
      <c r="I2083" s="29" t="str">
        <f t="shared" si="33"/>
        <v>Open</v>
      </c>
    </row>
    <row r="2084" spans="1:9">
      <c r="A2084" s="27" t="s">
        <v>25</v>
      </c>
      <c r="B2084" s="27" t="s">
        <v>15</v>
      </c>
      <c r="C2084" s="28">
        <v>39462</v>
      </c>
      <c r="D2084" s="27">
        <v>13.96</v>
      </c>
      <c r="E2084" s="27">
        <v>15</v>
      </c>
      <c r="F2084" s="27">
        <v>13.75</v>
      </c>
      <c r="G2084" s="27">
        <v>14.75</v>
      </c>
      <c r="H2084" s="27">
        <v>156900</v>
      </c>
      <c r="I2084" s="29" t="str">
        <f t="shared" si="33"/>
        <v>Closed</v>
      </c>
    </row>
    <row r="2085" spans="1:9">
      <c r="A2085" s="27" t="s">
        <v>25</v>
      </c>
      <c r="B2085" s="27" t="s">
        <v>15</v>
      </c>
      <c r="C2085" s="28">
        <v>39461</v>
      </c>
      <c r="D2085" s="27">
        <v>14.45</v>
      </c>
      <c r="E2085" s="27">
        <v>14.55</v>
      </c>
      <c r="F2085" s="27">
        <v>13.98</v>
      </c>
      <c r="G2085" s="27">
        <v>13.98</v>
      </c>
      <c r="H2085" s="27">
        <v>104100</v>
      </c>
      <c r="I2085" s="29" t="str">
        <f t="shared" si="33"/>
        <v>Closed</v>
      </c>
    </row>
    <row r="2086" spans="1:9">
      <c r="A2086" s="27" t="s">
        <v>25</v>
      </c>
      <c r="B2086" s="27" t="s">
        <v>15</v>
      </c>
      <c r="C2086" s="28">
        <v>39458</v>
      </c>
      <c r="D2086" s="27">
        <v>14.81</v>
      </c>
      <c r="E2086" s="27">
        <v>14.85</v>
      </c>
      <c r="F2086" s="27">
        <v>14.3</v>
      </c>
      <c r="G2086" s="27">
        <v>14.45</v>
      </c>
      <c r="H2086" s="27">
        <v>101100</v>
      </c>
      <c r="I2086" s="29" t="str">
        <f t="shared" si="33"/>
        <v>Closed</v>
      </c>
    </row>
    <row r="2087" spans="1:9">
      <c r="A2087" s="27" t="s">
        <v>25</v>
      </c>
      <c r="B2087" s="27" t="s">
        <v>15</v>
      </c>
      <c r="C2087" s="28">
        <v>39457</v>
      </c>
      <c r="D2087" s="27">
        <v>14.6</v>
      </c>
      <c r="E2087" s="27">
        <v>15.26</v>
      </c>
      <c r="F2087" s="27">
        <v>14.49</v>
      </c>
      <c r="G2087" s="27">
        <v>14.8</v>
      </c>
      <c r="H2087" s="27">
        <v>109600</v>
      </c>
      <c r="I2087" s="29" t="str">
        <f t="shared" si="33"/>
        <v>Open</v>
      </c>
    </row>
    <row r="2088" spans="1:9">
      <c r="A2088" s="27" t="s">
        <v>25</v>
      </c>
      <c r="B2088" s="27" t="s">
        <v>15</v>
      </c>
      <c r="C2088" s="28">
        <v>39456</v>
      </c>
      <c r="D2088" s="27">
        <v>13.98</v>
      </c>
      <c r="E2088" s="27">
        <v>14.9</v>
      </c>
      <c r="F2088" s="27">
        <v>13.85</v>
      </c>
      <c r="G2088" s="27">
        <v>14.7</v>
      </c>
      <c r="H2088" s="27">
        <v>95400</v>
      </c>
      <c r="I2088" s="29" t="str">
        <f t="shared" si="33"/>
        <v>Open</v>
      </c>
    </row>
    <row r="2089" spans="1:9">
      <c r="A2089" s="27" t="s">
        <v>25</v>
      </c>
      <c r="B2089" s="27" t="s">
        <v>15</v>
      </c>
      <c r="C2089" s="28">
        <v>39455</v>
      </c>
      <c r="D2089" s="27">
        <v>14</v>
      </c>
      <c r="E2089" s="27">
        <v>14.01</v>
      </c>
      <c r="F2089" s="27">
        <v>13.84</v>
      </c>
      <c r="G2089" s="27">
        <v>13.88</v>
      </c>
      <c r="H2089" s="27">
        <v>163000</v>
      </c>
      <c r="I2089" s="29" t="str">
        <f t="shared" si="33"/>
        <v>Closed</v>
      </c>
    </row>
    <row r="2090" spans="1:9">
      <c r="A2090" s="27" t="s">
        <v>25</v>
      </c>
      <c r="B2090" s="27" t="s">
        <v>15</v>
      </c>
      <c r="C2090" s="28">
        <v>39454</v>
      </c>
      <c r="D2090" s="27">
        <v>13.72</v>
      </c>
      <c r="E2090" s="27">
        <v>14.1</v>
      </c>
      <c r="F2090" s="27">
        <v>13.72</v>
      </c>
      <c r="G2090" s="27">
        <v>14</v>
      </c>
      <c r="H2090" s="27">
        <v>132800</v>
      </c>
      <c r="I2090" s="29" t="str">
        <f t="shared" si="33"/>
        <v>Open</v>
      </c>
    </row>
    <row r="2091" spans="1:9">
      <c r="A2091" s="27" t="s">
        <v>25</v>
      </c>
      <c r="B2091" s="27" t="s">
        <v>15</v>
      </c>
      <c r="C2091" s="28">
        <v>39451</v>
      </c>
      <c r="D2091" s="27">
        <v>13.45</v>
      </c>
      <c r="E2091" s="27">
        <v>13.75</v>
      </c>
      <c r="F2091" s="27">
        <v>13.43</v>
      </c>
      <c r="G2091" s="27">
        <v>13.52</v>
      </c>
      <c r="H2091" s="27">
        <v>122200</v>
      </c>
      <c r="I2091" s="29" t="str">
        <f t="shared" si="33"/>
        <v>Open</v>
      </c>
    </row>
    <row r="2092" spans="1:9">
      <c r="A2092" s="27" t="s">
        <v>25</v>
      </c>
      <c r="B2092" s="27" t="s">
        <v>15</v>
      </c>
      <c r="C2092" s="28">
        <v>39450</v>
      </c>
      <c r="D2092" s="27">
        <v>13.3</v>
      </c>
      <c r="E2092" s="27">
        <v>13.85</v>
      </c>
      <c r="F2092" s="27">
        <v>13.3</v>
      </c>
      <c r="G2092" s="27">
        <v>13.5</v>
      </c>
      <c r="H2092" s="27">
        <v>113700</v>
      </c>
      <c r="I2092" s="29" t="str">
        <f t="shared" si="33"/>
        <v>Open</v>
      </c>
    </row>
    <row r="2093" spans="1:9">
      <c r="A2093" s="27" t="s">
        <v>25</v>
      </c>
      <c r="B2093" s="27" t="s">
        <v>15</v>
      </c>
      <c r="C2093" s="28">
        <v>39449</v>
      </c>
      <c r="D2093" s="27">
        <v>12.77</v>
      </c>
      <c r="E2093" s="27">
        <v>13.77</v>
      </c>
      <c r="F2093" s="27">
        <v>12.76</v>
      </c>
      <c r="G2093" s="27">
        <v>13.4</v>
      </c>
      <c r="H2093" s="27">
        <v>46400</v>
      </c>
      <c r="I2093" s="29" t="str">
        <f t="shared" si="33"/>
        <v>Open</v>
      </c>
    </row>
    <row r="2094" spans="1:9">
      <c r="A2094" s="27" t="s">
        <v>25</v>
      </c>
      <c r="B2094" s="27" t="s">
        <v>15</v>
      </c>
      <c r="C2094" s="28">
        <v>39447</v>
      </c>
      <c r="D2094" s="27">
        <v>12.75</v>
      </c>
      <c r="E2094" s="27">
        <v>13.11</v>
      </c>
      <c r="F2094" s="27">
        <v>12.5</v>
      </c>
      <c r="G2094" s="27">
        <v>12.77</v>
      </c>
      <c r="H2094" s="27">
        <v>70500</v>
      </c>
      <c r="I2094" s="29" t="str">
        <f t="shared" si="33"/>
        <v>Closed</v>
      </c>
    </row>
    <row r="2095" spans="1:9">
      <c r="A2095" s="27" t="s">
        <v>25</v>
      </c>
      <c r="B2095" s="27" t="s">
        <v>15</v>
      </c>
      <c r="C2095" s="28">
        <v>39444</v>
      </c>
      <c r="D2095" s="27">
        <v>13.48</v>
      </c>
      <c r="E2095" s="27">
        <v>13.75</v>
      </c>
      <c r="F2095" s="27">
        <v>12.9</v>
      </c>
      <c r="G2095" s="27">
        <v>12.99</v>
      </c>
      <c r="H2095" s="27">
        <v>77300</v>
      </c>
      <c r="I2095" s="29" t="str">
        <f t="shared" si="33"/>
        <v>Closed</v>
      </c>
    </row>
    <row r="2096" spans="1:9">
      <c r="A2096" s="27" t="s">
        <v>25</v>
      </c>
      <c r="B2096" s="27" t="s">
        <v>15</v>
      </c>
      <c r="C2096" s="28">
        <v>39443</v>
      </c>
      <c r="D2096" s="27">
        <v>13.68</v>
      </c>
      <c r="E2096" s="27">
        <v>14</v>
      </c>
      <c r="F2096" s="27">
        <v>13.33</v>
      </c>
      <c r="G2096" s="27">
        <v>13.5</v>
      </c>
      <c r="H2096" s="27">
        <v>46700</v>
      </c>
      <c r="I2096" s="29" t="str">
        <f t="shared" si="33"/>
        <v>Closed</v>
      </c>
    </row>
    <row r="2097" spans="1:9">
      <c r="A2097" s="27" t="s">
        <v>25</v>
      </c>
      <c r="B2097" s="27" t="s">
        <v>15</v>
      </c>
      <c r="C2097" s="28">
        <v>39442</v>
      </c>
      <c r="D2097" s="27">
        <v>14</v>
      </c>
      <c r="E2097" s="27">
        <v>14</v>
      </c>
      <c r="F2097" s="27">
        <v>13.58</v>
      </c>
      <c r="G2097" s="27">
        <v>13.58</v>
      </c>
      <c r="H2097" s="27">
        <v>33300</v>
      </c>
      <c r="I2097" s="29" t="str">
        <f t="shared" si="33"/>
        <v>Closed</v>
      </c>
    </row>
    <row r="2098" spans="1:9">
      <c r="A2098" s="27" t="s">
        <v>25</v>
      </c>
      <c r="B2098" s="27" t="s">
        <v>15</v>
      </c>
      <c r="C2098" s="28">
        <v>39440</v>
      </c>
      <c r="D2098" s="27">
        <v>13.7</v>
      </c>
      <c r="E2098" s="27">
        <v>14.1</v>
      </c>
      <c r="F2098" s="27">
        <v>13.55</v>
      </c>
      <c r="G2098" s="27">
        <v>14</v>
      </c>
      <c r="H2098" s="27">
        <v>89200</v>
      </c>
      <c r="I2098" s="29" t="str">
        <f t="shared" si="33"/>
        <v>Open</v>
      </c>
    </row>
    <row r="2099" spans="1:9">
      <c r="A2099" s="27" t="s">
        <v>25</v>
      </c>
      <c r="B2099" s="27" t="s">
        <v>15</v>
      </c>
      <c r="C2099" s="28">
        <v>39437</v>
      </c>
      <c r="D2099" s="27">
        <v>13.53</v>
      </c>
      <c r="E2099" s="27">
        <v>14.07</v>
      </c>
      <c r="F2099" s="27">
        <v>13.53</v>
      </c>
      <c r="G2099" s="27">
        <v>13.76</v>
      </c>
      <c r="H2099" s="27">
        <v>85000</v>
      </c>
      <c r="I2099" s="29" t="str">
        <f t="shared" si="33"/>
        <v>Open</v>
      </c>
    </row>
    <row r="2100" spans="1:9">
      <c r="A2100" s="27" t="s">
        <v>25</v>
      </c>
      <c r="B2100" s="27" t="s">
        <v>15</v>
      </c>
      <c r="C2100" s="28">
        <v>39436</v>
      </c>
      <c r="D2100" s="27">
        <v>13.24</v>
      </c>
      <c r="E2100" s="27">
        <v>13.87</v>
      </c>
      <c r="F2100" s="27">
        <v>13.24</v>
      </c>
      <c r="G2100" s="27">
        <v>13.63</v>
      </c>
      <c r="H2100" s="27">
        <v>50500</v>
      </c>
      <c r="I2100" s="29" t="str">
        <f t="shared" si="33"/>
        <v>Open</v>
      </c>
    </row>
    <row r="2101" spans="1:9">
      <c r="A2101" s="27" t="s">
        <v>25</v>
      </c>
      <c r="B2101" s="27" t="s">
        <v>15</v>
      </c>
      <c r="C2101" s="28">
        <v>39435</v>
      </c>
      <c r="D2101" s="27">
        <v>12.9</v>
      </c>
      <c r="E2101" s="27">
        <v>13.45</v>
      </c>
      <c r="F2101" s="27">
        <v>12.85</v>
      </c>
      <c r="G2101" s="27">
        <v>12.95</v>
      </c>
      <c r="H2101" s="27">
        <v>186400</v>
      </c>
      <c r="I2101" s="29" t="str">
        <f t="shared" si="33"/>
        <v>Open</v>
      </c>
    </row>
    <row r="2102" spans="1:9">
      <c r="A2102" s="27" t="s">
        <v>25</v>
      </c>
      <c r="B2102" s="27" t="s">
        <v>15</v>
      </c>
      <c r="C2102" s="28">
        <v>39434</v>
      </c>
      <c r="D2102" s="27">
        <v>12.5</v>
      </c>
      <c r="E2102" s="27">
        <v>13.05</v>
      </c>
      <c r="F2102" s="27">
        <v>12.26</v>
      </c>
      <c r="G2102" s="27">
        <v>13</v>
      </c>
      <c r="H2102" s="27">
        <v>55700</v>
      </c>
      <c r="I2102" s="29" t="str">
        <f t="shared" si="33"/>
        <v>Closed</v>
      </c>
    </row>
    <row r="2103" spans="1:9">
      <c r="A2103" s="27" t="s">
        <v>25</v>
      </c>
      <c r="B2103" s="27" t="s">
        <v>15</v>
      </c>
      <c r="C2103" s="28">
        <v>39433</v>
      </c>
      <c r="D2103" s="27">
        <v>12.27</v>
      </c>
      <c r="E2103" s="27">
        <v>12.6</v>
      </c>
      <c r="F2103" s="27">
        <v>12.2</v>
      </c>
      <c r="G2103" s="27">
        <v>12.5</v>
      </c>
      <c r="H2103" s="27">
        <v>19000</v>
      </c>
      <c r="I2103" s="29" t="str">
        <f t="shared" si="33"/>
        <v>Open</v>
      </c>
    </row>
    <row r="2104" spans="1:9">
      <c r="A2104" s="27" t="s">
        <v>25</v>
      </c>
      <c r="B2104" s="27" t="s">
        <v>15</v>
      </c>
      <c r="C2104" s="28">
        <v>39430</v>
      </c>
      <c r="D2104" s="27">
        <v>12.65</v>
      </c>
      <c r="E2104" s="27">
        <v>12.74</v>
      </c>
      <c r="F2104" s="27">
        <v>12.05</v>
      </c>
      <c r="G2104" s="27">
        <v>12.3</v>
      </c>
      <c r="H2104" s="27">
        <v>53100</v>
      </c>
      <c r="I2104" s="29" t="str">
        <f t="shared" si="33"/>
        <v>Closed</v>
      </c>
    </row>
    <row r="2105" spans="1:9">
      <c r="A2105" s="27" t="s">
        <v>25</v>
      </c>
      <c r="B2105" s="27" t="s">
        <v>15</v>
      </c>
      <c r="C2105" s="28">
        <v>39429</v>
      </c>
      <c r="D2105" s="27">
        <v>12.67</v>
      </c>
      <c r="E2105" s="27">
        <v>12.82</v>
      </c>
      <c r="F2105" s="27">
        <v>12.41</v>
      </c>
      <c r="G2105" s="27">
        <v>12.61</v>
      </c>
      <c r="H2105" s="27">
        <v>30200</v>
      </c>
      <c r="I2105" s="29" t="str">
        <f t="shared" si="33"/>
        <v>Closed</v>
      </c>
    </row>
    <row r="2106" spans="1:9">
      <c r="A2106" s="27" t="s">
        <v>25</v>
      </c>
      <c r="B2106" s="27" t="s">
        <v>15</v>
      </c>
      <c r="C2106" s="28">
        <v>39428</v>
      </c>
      <c r="D2106" s="27">
        <v>12.6</v>
      </c>
      <c r="E2106" s="27">
        <v>13.04</v>
      </c>
      <c r="F2106" s="27">
        <v>12.5</v>
      </c>
      <c r="G2106" s="27">
        <v>12.7</v>
      </c>
      <c r="H2106" s="27">
        <v>69300</v>
      </c>
      <c r="I2106" s="29" t="str">
        <f t="shared" si="33"/>
        <v>Open</v>
      </c>
    </row>
    <row r="2107" spans="1:9">
      <c r="A2107" s="27" t="s">
        <v>25</v>
      </c>
      <c r="B2107" s="27" t="s">
        <v>15</v>
      </c>
      <c r="C2107" s="28">
        <v>39427</v>
      </c>
      <c r="D2107" s="27">
        <v>12.25</v>
      </c>
      <c r="E2107" s="27">
        <v>12.55</v>
      </c>
      <c r="F2107" s="27">
        <v>11.9</v>
      </c>
      <c r="G2107" s="27">
        <v>12.55</v>
      </c>
      <c r="H2107" s="27">
        <v>28000</v>
      </c>
      <c r="I2107" s="29" t="str">
        <f t="shared" si="33"/>
        <v>Closed</v>
      </c>
    </row>
    <row r="2108" spans="1:9">
      <c r="A2108" s="27" t="s">
        <v>25</v>
      </c>
      <c r="B2108" s="27" t="s">
        <v>15</v>
      </c>
      <c r="C2108" s="28">
        <v>39426</v>
      </c>
      <c r="D2108" s="27">
        <v>12.15</v>
      </c>
      <c r="E2108" s="27">
        <v>12.48</v>
      </c>
      <c r="F2108" s="27">
        <v>12.11</v>
      </c>
      <c r="G2108" s="27">
        <v>12.25</v>
      </c>
      <c r="H2108" s="27">
        <v>41500</v>
      </c>
      <c r="I2108" s="29" t="str">
        <f t="shared" si="33"/>
        <v>Open</v>
      </c>
    </row>
    <row r="2109" spans="1:9">
      <c r="A2109" s="27" t="s">
        <v>25</v>
      </c>
      <c r="B2109" s="27" t="s">
        <v>15</v>
      </c>
      <c r="C2109" s="28">
        <v>39423</v>
      </c>
      <c r="D2109" s="27">
        <v>12.52</v>
      </c>
      <c r="E2109" s="27">
        <v>12.7</v>
      </c>
      <c r="F2109" s="27">
        <v>12.16</v>
      </c>
      <c r="G2109" s="27">
        <v>12.2</v>
      </c>
      <c r="H2109" s="27">
        <v>26600</v>
      </c>
      <c r="I2109" s="29" t="str">
        <f t="shared" si="33"/>
        <v>Closed</v>
      </c>
    </row>
    <row r="2110" spans="1:9">
      <c r="A2110" s="27" t="s">
        <v>25</v>
      </c>
      <c r="B2110" s="27" t="s">
        <v>15</v>
      </c>
      <c r="C2110" s="28">
        <v>39422</v>
      </c>
      <c r="D2110" s="27">
        <v>12.34</v>
      </c>
      <c r="E2110" s="27">
        <v>12.79</v>
      </c>
      <c r="F2110" s="27">
        <v>12.25</v>
      </c>
      <c r="G2110" s="27">
        <v>12.52</v>
      </c>
      <c r="H2110" s="27">
        <v>71800</v>
      </c>
      <c r="I2110" s="29" t="str">
        <f t="shared" si="33"/>
        <v>Open</v>
      </c>
    </row>
    <row r="2111" spans="1:9">
      <c r="A2111" s="27" t="s">
        <v>25</v>
      </c>
      <c r="B2111" s="27" t="s">
        <v>15</v>
      </c>
      <c r="C2111" s="28">
        <v>39421</v>
      </c>
      <c r="D2111" s="27">
        <v>12.4</v>
      </c>
      <c r="E2111" s="27">
        <v>12.5</v>
      </c>
      <c r="F2111" s="27">
        <v>12.24</v>
      </c>
      <c r="G2111" s="27">
        <v>12.24</v>
      </c>
      <c r="H2111" s="27">
        <v>63700</v>
      </c>
      <c r="I2111" s="29" t="str">
        <f t="shared" si="33"/>
        <v>Closed</v>
      </c>
    </row>
    <row r="2112" spans="1:9">
      <c r="A2112" s="27" t="s">
        <v>25</v>
      </c>
      <c r="B2112" s="27" t="s">
        <v>15</v>
      </c>
      <c r="C2112" s="28">
        <v>39420</v>
      </c>
      <c r="D2112" s="27">
        <v>12.6</v>
      </c>
      <c r="E2112" s="27">
        <v>12.89</v>
      </c>
      <c r="F2112" s="27">
        <v>12.45</v>
      </c>
      <c r="G2112" s="27">
        <v>12.49</v>
      </c>
      <c r="H2112" s="27">
        <v>94000</v>
      </c>
      <c r="I2112" s="29" t="str">
        <f t="shared" si="33"/>
        <v>Open</v>
      </c>
    </row>
    <row r="2113" spans="1:9">
      <c r="A2113" s="27" t="s">
        <v>25</v>
      </c>
      <c r="B2113" s="27" t="s">
        <v>15</v>
      </c>
      <c r="C2113" s="28">
        <v>39419</v>
      </c>
      <c r="D2113" s="27">
        <v>12.45</v>
      </c>
      <c r="E2113" s="27">
        <v>12.55</v>
      </c>
      <c r="F2113" s="27">
        <v>12.3</v>
      </c>
      <c r="G2113" s="27">
        <v>12.5</v>
      </c>
      <c r="H2113" s="27">
        <v>41900</v>
      </c>
      <c r="I2113" s="29" t="str">
        <f t="shared" si="33"/>
        <v>Open</v>
      </c>
    </row>
    <row r="2114" spans="1:9">
      <c r="A2114" s="27" t="s">
        <v>25</v>
      </c>
      <c r="B2114" s="27" t="s">
        <v>15</v>
      </c>
      <c r="C2114" s="28">
        <v>39416</v>
      </c>
      <c r="D2114" s="27">
        <v>12.37</v>
      </c>
      <c r="E2114" s="27">
        <v>12.8</v>
      </c>
      <c r="F2114" s="27">
        <v>12.21</v>
      </c>
      <c r="G2114" s="27">
        <v>12.45</v>
      </c>
      <c r="H2114" s="27">
        <v>133700</v>
      </c>
      <c r="I2114" s="29" t="str">
        <f t="shared" si="33"/>
        <v>Closed</v>
      </c>
    </row>
    <row r="2115" spans="1:9">
      <c r="A2115" s="27" t="s">
        <v>25</v>
      </c>
      <c r="B2115" s="27" t="s">
        <v>15</v>
      </c>
      <c r="C2115" s="28">
        <v>39415</v>
      </c>
      <c r="D2115" s="27">
        <v>11.97</v>
      </c>
      <c r="E2115" s="27">
        <v>12.35</v>
      </c>
      <c r="F2115" s="27">
        <v>11.9</v>
      </c>
      <c r="G2115" s="27">
        <v>12.35</v>
      </c>
      <c r="H2115" s="27">
        <v>57400</v>
      </c>
      <c r="I2115" s="29" t="str">
        <f t="shared" si="33"/>
        <v>Open</v>
      </c>
    </row>
    <row r="2116" spans="1:9">
      <c r="A2116" s="27" t="s">
        <v>25</v>
      </c>
      <c r="B2116" s="27" t="s">
        <v>15</v>
      </c>
      <c r="C2116" s="28">
        <v>39414</v>
      </c>
      <c r="D2116" s="27">
        <v>11.65</v>
      </c>
      <c r="E2116" s="27">
        <v>12.23</v>
      </c>
      <c r="F2116" s="27">
        <v>11.55</v>
      </c>
      <c r="G2116" s="27">
        <v>11.99</v>
      </c>
      <c r="H2116" s="27">
        <v>102400</v>
      </c>
      <c r="I2116" s="29" t="str">
        <f t="shared" ref="I2116:I2179" si="34">IF(F2116&lt;D2116-0.15,"Closed","Open")</f>
        <v>Open</v>
      </c>
    </row>
    <row r="2117" spans="1:9">
      <c r="A2117" s="27" t="s">
        <v>25</v>
      </c>
      <c r="B2117" s="27" t="s">
        <v>15</v>
      </c>
      <c r="C2117" s="28">
        <v>39413</v>
      </c>
      <c r="D2117" s="27">
        <v>11.7</v>
      </c>
      <c r="E2117" s="27">
        <v>11.83</v>
      </c>
      <c r="F2117" s="27">
        <v>11.4</v>
      </c>
      <c r="G2117" s="27">
        <v>11.55</v>
      </c>
      <c r="H2117" s="27">
        <v>87500</v>
      </c>
      <c r="I2117" s="29" t="str">
        <f t="shared" si="34"/>
        <v>Closed</v>
      </c>
    </row>
    <row r="2118" spans="1:9">
      <c r="A2118" s="27" t="s">
        <v>25</v>
      </c>
      <c r="B2118" s="27" t="s">
        <v>15</v>
      </c>
      <c r="C2118" s="28">
        <v>39412</v>
      </c>
      <c r="D2118" s="27">
        <v>11.87</v>
      </c>
      <c r="E2118" s="27">
        <v>11.87</v>
      </c>
      <c r="F2118" s="27">
        <v>11</v>
      </c>
      <c r="G2118" s="27">
        <v>11.6</v>
      </c>
      <c r="H2118" s="27">
        <v>172000</v>
      </c>
      <c r="I2118" s="29" t="str">
        <f t="shared" si="34"/>
        <v>Closed</v>
      </c>
    </row>
    <row r="2119" spans="1:9">
      <c r="A2119" s="27" t="s">
        <v>25</v>
      </c>
      <c r="B2119" s="27" t="s">
        <v>15</v>
      </c>
      <c r="C2119" s="28">
        <v>39409</v>
      </c>
      <c r="D2119" s="27">
        <v>12.84</v>
      </c>
      <c r="E2119" s="27">
        <v>12.86</v>
      </c>
      <c r="F2119" s="27">
        <v>11.4</v>
      </c>
      <c r="G2119" s="27">
        <v>11.88</v>
      </c>
      <c r="H2119" s="27">
        <v>104100</v>
      </c>
      <c r="I2119" s="29" t="str">
        <f t="shared" si="34"/>
        <v>Closed</v>
      </c>
    </row>
    <row r="2120" spans="1:9">
      <c r="A2120" s="27" t="s">
        <v>25</v>
      </c>
      <c r="B2120" s="27" t="s">
        <v>15</v>
      </c>
      <c r="C2120" s="28">
        <v>39407</v>
      </c>
      <c r="D2120" s="27">
        <v>12.55</v>
      </c>
      <c r="E2120" s="27">
        <v>12.74</v>
      </c>
      <c r="F2120" s="27">
        <v>12.27</v>
      </c>
      <c r="G2120" s="27">
        <v>12.74</v>
      </c>
      <c r="H2120" s="27">
        <v>42100</v>
      </c>
      <c r="I2120" s="29" t="str">
        <f t="shared" si="34"/>
        <v>Closed</v>
      </c>
    </row>
    <row r="2121" spans="1:9">
      <c r="A2121" s="27" t="s">
        <v>25</v>
      </c>
      <c r="B2121" s="27" t="s">
        <v>15</v>
      </c>
      <c r="C2121" s="28">
        <v>39406</v>
      </c>
      <c r="D2121" s="27">
        <v>13.45</v>
      </c>
      <c r="E2121" s="27">
        <v>13.5</v>
      </c>
      <c r="F2121" s="27">
        <v>12.45</v>
      </c>
      <c r="G2121" s="27">
        <v>12.65</v>
      </c>
      <c r="H2121" s="27">
        <v>103100</v>
      </c>
      <c r="I2121" s="29" t="str">
        <f t="shared" si="34"/>
        <v>Closed</v>
      </c>
    </row>
    <row r="2122" spans="1:9">
      <c r="A2122" s="27" t="s">
        <v>25</v>
      </c>
      <c r="B2122" s="27" t="s">
        <v>15</v>
      </c>
      <c r="C2122" s="28">
        <v>39405</v>
      </c>
      <c r="D2122" s="27">
        <v>12.15</v>
      </c>
      <c r="E2122" s="27">
        <v>13.25</v>
      </c>
      <c r="F2122" s="27">
        <v>12.07</v>
      </c>
      <c r="G2122" s="27">
        <v>13.08</v>
      </c>
      <c r="H2122" s="27">
        <v>71700</v>
      </c>
      <c r="I2122" s="29" t="str">
        <f t="shared" si="34"/>
        <v>Open</v>
      </c>
    </row>
    <row r="2123" spans="1:9">
      <c r="A2123" s="27" t="s">
        <v>25</v>
      </c>
      <c r="B2123" s="27" t="s">
        <v>15</v>
      </c>
      <c r="C2123" s="28">
        <v>39402</v>
      </c>
      <c r="D2123" s="27">
        <v>12.4</v>
      </c>
      <c r="E2123" s="27">
        <v>12.7</v>
      </c>
      <c r="F2123" s="27">
        <v>11.71</v>
      </c>
      <c r="G2123" s="27">
        <v>11.85</v>
      </c>
      <c r="H2123" s="27">
        <v>61700</v>
      </c>
      <c r="I2123" s="29" t="str">
        <f t="shared" si="34"/>
        <v>Closed</v>
      </c>
    </row>
    <row r="2124" spans="1:9">
      <c r="A2124" s="27" t="s">
        <v>25</v>
      </c>
      <c r="B2124" s="27" t="s">
        <v>15</v>
      </c>
      <c r="C2124" s="28">
        <v>39401</v>
      </c>
      <c r="D2124" s="27">
        <v>12.3</v>
      </c>
      <c r="E2124" s="27">
        <v>12.49</v>
      </c>
      <c r="F2124" s="27">
        <v>11.88</v>
      </c>
      <c r="G2124" s="27">
        <v>12.35</v>
      </c>
      <c r="H2124" s="27">
        <v>77400</v>
      </c>
      <c r="I2124" s="29" t="str">
        <f t="shared" si="34"/>
        <v>Closed</v>
      </c>
    </row>
    <row r="2125" spans="1:9">
      <c r="A2125" s="27" t="s">
        <v>25</v>
      </c>
      <c r="B2125" s="27" t="s">
        <v>15</v>
      </c>
      <c r="C2125" s="28">
        <v>39400</v>
      </c>
      <c r="D2125" s="27">
        <v>12.05</v>
      </c>
      <c r="E2125" s="27">
        <v>12.25</v>
      </c>
      <c r="F2125" s="27">
        <v>11.8</v>
      </c>
      <c r="G2125" s="27">
        <v>12.25</v>
      </c>
      <c r="H2125" s="27">
        <v>172400</v>
      </c>
      <c r="I2125" s="29" t="str">
        <f t="shared" si="34"/>
        <v>Closed</v>
      </c>
    </row>
    <row r="2126" spans="1:9">
      <c r="A2126" s="27" t="s">
        <v>25</v>
      </c>
      <c r="B2126" s="27" t="s">
        <v>15</v>
      </c>
      <c r="C2126" s="28">
        <v>39399</v>
      </c>
      <c r="D2126" s="27">
        <v>12.1</v>
      </c>
      <c r="E2126" s="27">
        <v>12.25</v>
      </c>
      <c r="F2126" s="27">
        <v>12.05</v>
      </c>
      <c r="G2126" s="27">
        <v>12.05</v>
      </c>
      <c r="H2126" s="27">
        <v>40300</v>
      </c>
      <c r="I2126" s="29" t="str">
        <f t="shared" si="34"/>
        <v>Open</v>
      </c>
    </row>
    <row r="2127" spans="1:9">
      <c r="A2127" s="27" t="s">
        <v>25</v>
      </c>
      <c r="B2127" s="27" t="s">
        <v>15</v>
      </c>
      <c r="C2127" s="28">
        <v>39398</v>
      </c>
      <c r="D2127" s="27">
        <v>12.3</v>
      </c>
      <c r="E2127" s="27">
        <v>12.32</v>
      </c>
      <c r="F2127" s="27">
        <v>11.9</v>
      </c>
      <c r="G2127" s="27">
        <v>12</v>
      </c>
      <c r="H2127" s="27">
        <v>110200</v>
      </c>
      <c r="I2127" s="29" t="str">
        <f t="shared" si="34"/>
        <v>Closed</v>
      </c>
    </row>
    <row r="2128" spans="1:9">
      <c r="A2128" s="27" t="s">
        <v>25</v>
      </c>
      <c r="B2128" s="27" t="s">
        <v>15</v>
      </c>
      <c r="C2128" s="28">
        <v>39395</v>
      </c>
      <c r="D2128" s="27">
        <v>12.24</v>
      </c>
      <c r="E2128" s="27">
        <v>12.65</v>
      </c>
      <c r="F2128" s="27">
        <v>12.22</v>
      </c>
      <c r="G2128" s="27">
        <v>12.4</v>
      </c>
      <c r="H2128" s="27">
        <v>93800</v>
      </c>
      <c r="I2128" s="29" t="str">
        <f t="shared" si="34"/>
        <v>Open</v>
      </c>
    </row>
    <row r="2129" spans="1:9">
      <c r="A2129" s="27" t="s">
        <v>25</v>
      </c>
      <c r="B2129" s="27" t="s">
        <v>15</v>
      </c>
      <c r="C2129" s="28">
        <v>39394</v>
      </c>
      <c r="D2129" s="27">
        <v>12.49</v>
      </c>
      <c r="E2129" s="27">
        <v>12.5</v>
      </c>
      <c r="F2129" s="27">
        <v>12.16</v>
      </c>
      <c r="G2129" s="27">
        <v>12.24</v>
      </c>
      <c r="H2129" s="27">
        <v>64800</v>
      </c>
      <c r="I2129" s="29" t="str">
        <f t="shared" si="34"/>
        <v>Closed</v>
      </c>
    </row>
    <row r="2130" spans="1:9">
      <c r="A2130" s="27" t="s">
        <v>25</v>
      </c>
      <c r="B2130" s="27" t="s">
        <v>15</v>
      </c>
      <c r="C2130" s="28">
        <v>39393</v>
      </c>
      <c r="D2130" s="27">
        <v>12.8</v>
      </c>
      <c r="E2130" s="27">
        <v>13.05</v>
      </c>
      <c r="F2130" s="27">
        <v>12.45</v>
      </c>
      <c r="G2130" s="27">
        <v>12.51</v>
      </c>
      <c r="H2130" s="27">
        <v>73000</v>
      </c>
      <c r="I2130" s="29" t="str">
        <f t="shared" si="34"/>
        <v>Closed</v>
      </c>
    </row>
    <row r="2131" spans="1:9">
      <c r="A2131" s="27" t="s">
        <v>25</v>
      </c>
      <c r="B2131" s="27" t="s">
        <v>15</v>
      </c>
      <c r="C2131" s="28">
        <v>39392</v>
      </c>
      <c r="D2131" s="27">
        <v>12.4</v>
      </c>
      <c r="E2131" s="27">
        <v>13.3</v>
      </c>
      <c r="F2131" s="27">
        <v>12.4</v>
      </c>
      <c r="G2131" s="27">
        <v>12.89</v>
      </c>
      <c r="H2131" s="27">
        <v>57100</v>
      </c>
      <c r="I2131" s="29" t="str">
        <f t="shared" si="34"/>
        <v>Open</v>
      </c>
    </row>
    <row r="2132" spans="1:9">
      <c r="A2132" s="27" t="s">
        <v>25</v>
      </c>
      <c r="B2132" s="27" t="s">
        <v>15</v>
      </c>
      <c r="C2132" s="28">
        <v>39391</v>
      </c>
      <c r="D2132" s="27">
        <v>12.9</v>
      </c>
      <c r="E2132" s="27">
        <v>13.17</v>
      </c>
      <c r="F2132" s="27">
        <v>12.55</v>
      </c>
      <c r="G2132" s="27">
        <v>12.65</v>
      </c>
      <c r="H2132" s="27">
        <v>112500</v>
      </c>
      <c r="I2132" s="29" t="str">
        <f t="shared" si="34"/>
        <v>Closed</v>
      </c>
    </row>
    <row r="2133" spans="1:9">
      <c r="A2133" s="27" t="s">
        <v>25</v>
      </c>
      <c r="B2133" s="27" t="s">
        <v>15</v>
      </c>
      <c r="C2133" s="28">
        <v>39388</v>
      </c>
      <c r="D2133" s="27">
        <v>11.75</v>
      </c>
      <c r="E2133" s="27">
        <v>13.22</v>
      </c>
      <c r="F2133" s="27">
        <v>11.75</v>
      </c>
      <c r="G2133" s="27">
        <v>13</v>
      </c>
      <c r="H2133" s="27">
        <v>58400</v>
      </c>
      <c r="I2133" s="29" t="str">
        <f t="shared" si="34"/>
        <v>Open</v>
      </c>
    </row>
    <row r="2134" spans="1:9">
      <c r="A2134" s="27" t="s">
        <v>25</v>
      </c>
      <c r="B2134" s="27" t="s">
        <v>15</v>
      </c>
      <c r="C2134" s="28">
        <v>39387</v>
      </c>
      <c r="D2134" s="27">
        <v>13.16</v>
      </c>
      <c r="E2134" s="27">
        <v>13.25</v>
      </c>
      <c r="F2134" s="27">
        <v>11.9</v>
      </c>
      <c r="G2134" s="27">
        <v>11.95</v>
      </c>
      <c r="H2134" s="27">
        <v>56900</v>
      </c>
      <c r="I2134" s="29" t="str">
        <f t="shared" si="34"/>
        <v>Closed</v>
      </c>
    </row>
    <row r="2135" spans="1:9">
      <c r="A2135" s="27" t="s">
        <v>25</v>
      </c>
      <c r="B2135" s="27" t="s">
        <v>15</v>
      </c>
      <c r="C2135" s="28">
        <v>39386</v>
      </c>
      <c r="D2135" s="27">
        <v>13.4</v>
      </c>
      <c r="E2135" s="27">
        <v>13.86</v>
      </c>
      <c r="F2135" s="27">
        <v>13.05</v>
      </c>
      <c r="G2135" s="27">
        <v>13.11</v>
      </c>
      <c r="H2135" s="27">
        <v>95600</v>
      </c>
      <c r="I2135" s="29" t="str">
        <f t="shared" si="34"/>
        <v>Closed</v>
      </c>
    </row>
    <row r="2136" spans="1:9">
      <c r="A2136" s="27" t="s">
        <v>25</v>
      </c>
      <c r="B2136" s="27" t="s">
        <v>15</v>
      </c>
      <c r="C2136" s="28">
        <v>39385</v>
      </c>
      <c r="D2136" s="27">
        <v>14.15</v>
      </c>
      <c r="E2136" s="27">
        <v>14.9</v>
      </c>
      <c r="F2136" s="27">
        <v>13.39</v>
      </c>
      <c r="G2136" s="27">
        <v>13.5</v>
      </c>
      <c r="H2136" s="27">
        <v>167900</v>
      </c>
      <c r="I2136" s="29" t="str">
        <f t="shared" si="34"/>
        <v>Closed</v>
      </c>
    </row>
    <row r="2137" spans="1:9">
      <c r="A2137" s="27" t="s">
        <v>25</v>
      </c>
      <c r="B2137" s="27" t="s">
        <v>15</v>
      </c>
      <c r="C2137" s="28">
        <v>39384</v>
      </c>
      <c r="D2137" s="27">
        <v>13.4</v>
      </c>
      <c r="E2137" s="27">
        <v>13.8</v>
      </c>
      <c r="F2137" s="27">
        <v>13.08</v>
      </c>
      <c r="G2137" s="27">
        <v>13.67</v>
      </c>
      <c r="H2137" s="27">
        <v>82500</v>
      </c>
      <c r="I2137" s="29" t="str">
        <f t="shared" si="34"/>
        <v>Closed</v>
      </c>
    </row>
    <row r="2138" spans="1:9">
      <c r="A2138" s="27" t="s">
        <v>25</v>
      </c>
      <c r="B2138" s="27" t="s">
        <v>15</v>
      </c>
      <c r="C2138" s="28">
        <v>39381</v>
      </c>
      <c r="D2138" s="27">
        <v>12.16</v>
      </c>
      <c r="E2138" s="27">
        <v>13.6</v>
      </c>
      <c r="F2138" s="27">
        <v>12.06</v>
      </c>
      <c r="G2138" s="27">
        <v>13.6</v>
      </c>
      <c r="H2138" s="27">
        <v>56600</v>
      </c>
      <c r="I2138" s="29" t="str">
        <f t="shared" si="34"/>
        <v>Open</v>
      </c>
    </row>
    <row r="2139" spans="1:9">
      <c r="A2139" s="27" t="s">
        <v>25</v>
      </c>
      <c r="B2139" s="27" t="s">
        <v>15</v>
      </c>
      <c r="C2139" s="28">
        <v>39380</v>
      </c>
      <c r="D2139" s="27">
        <v>12.05</v>
      </c>
      <c r="E2139" s="27">
        <v>12.48</v>
      </c>
      <c r="F2139" s="27">
        <v>11.7</v>
      </c>
      <c r="G2139" s="27">
        <v>12.26</v>
      </c>
      <c r="H2139" s="27">
        <v>105600</v>
      </c>
      <c r="I2139" s="29" t="str">
        <f t="shared" si="34"/>
        <v>Closed</v>
      </c>
    </row>
    <row r="2140" spans="1:9">
      <c r="A2140" s="27" t="s">
        <v>25</v>
      </c>
      <c r="B2140" s="27" t="s">
        <v>15</v>
      </c>
      <c r="C2140" s="28">
        <v>39379</v>
      </c>
      <c r="D2140" s="27">
        <v>13.12</v>
      </c>
      <c r="E2140" s="27">
        <v>13.12</v>
      </c>
      <c r="F2140" s="27">
        <v>11.95</v>
      </c>
      <c r="G2140" s="27">
        <v>12.15</v>
      </c>
      <c r="H2140" s="27">
        <v>77000</v>
      </c>
      <c r="I2140" s="29" t="str">
        <f t="shared" si="34"/>
        <v>Closed</v>
      </c>
    </row>
    <row r="2141" spans="1:9">
      <c r="A2141" s="27" t="s">
        <v>25</v>
      </c>
      <c r="B2141" s="27" t="s">
        <v>15</v>
      </c>
      <c r="C2141" s="28">
        <v>39378</v>
      </c>
      <c r="D2141" s="27">
        <v>13.5</v>
      </c>
      <c r="E2141" s="27">
        <v>13.59</v>
      </c>
      <c r="F2141" s="27">
        <v>12.9</v>
      </c>
      <c r="G2141" s="27">
        <v>13.12</v>
      </c>
      <c r="H2141" s="27">
        <v>75700</v>
      </c>
      <c r="I2141" s="29" t="str">
        <f t="shared" si="34"/>
        <v>Closed</v>
      </c>
    </row>
    <row r="2142" spans="1:9">
      <c r="A2142" s="27" t="s">
        <v>25</v>
      </c>
      <c r="B2142" s="27" t="s">
        <v>15</v>
      </c>
      <c r="C2142" s="28">
        <v>39377</v>
      </c>
      <c r="D2142" s="27">
        <v>13.45</v>
      </c>
      <c r="E2142" s="27">
        <v>13.57</v>
      </c>
      <c r="F2142" s="27">
        <v>13.3</v>
      </c>
      <c r="G2142" s="27">
        <v>13.5</v>
      </c>
      <c r="H2142" s="27">
        <v>59400</v>
      </c>
      <c r="I2142" s="29" t="str">
        <f t="shared" si="34"/>
        <v>Open</v>
      </c>
    </row>
    <row r="2143" spans="1:9">
      <c r="A2143" s="27" t="s">
        <v>25</v>
      </c>
      <c r="B2143" s="27" t="s">
        <v>15</v>
      </c>
      <c r="C2143" s="28">
        <v>39374</v>
      </c>
      <c r="D2143" s="27">
        <v>13.5</v>
      </c>
      <c r="E2143" s="27">
        <v>13.65</v>
      </c>
      <c r="F2143" s="27">
        <v>13.2</v>
      </c>
      <c r="G2143" s="27">
        <v>13.53</v>
      </c>
      <c r="H2143" s="27">
        <v>81000</v>
      </c>
      <c r="I2143" s="29" t="str">
        <f t="shared" si="34"/>
        <v>Closed</v>
      </c>
    </row>
    <row r="2144" spans="1:9">
      <c r="A2144" s="27" t="s">
        <v>25</v>
      </c>
      <c r="B2144" s="27" t="s">
        <v>15</v>
      </c>
      <c r="C2144" s="28">
        <v>39373</v>
      </c>
      <c r="D2144" s="27">
        <v>15.3</v>
      </c>
      <c r="E2144" s="27">
        <v>15.3</v>
      </c>
      <c r="F2144" s="27">
        <v>13.55</v>
      </c>
      <c r="G2144" s="27">
        <v>13.6</v>
      </c>
      <c r="H2144" s="27">
        <v>56500</v>
      </c>
      <c r="I2144" s="29" t="str">
        <f t="shared" si="34"/>
        <v>Closed</v>
      </c>
    </row>
    <row r="2145" spans="1:9">
      <c r="A2145" s="27" t="s">
        <v>25</v>
      </c>
      <c r="B2145" s="27" t="s">
        <v>15</v>
      </c>
      <c r="C2145" s="28">
        <v>39372</v>
      </c>
      <c r="D2145" s="27">
        <v>15.25</v>
      </c>
      <c r="E2145" s="27">
        <v>15.4</v>
      </c>
      <c r="F2145" s="27">
        <v>15.15</v>
      </c>
      <c r="G2145" s="27">
        <v>15.35</v>
      </c>
      <c r="H2145" s="27">
        <v>102300</v>
      </c>
      <c r="I2145" s="29" t="str">
        <f t="shared" si="34"/>
        <v>Open</v>
      </c>
    </row>
    <row r="2146" spans="1:9">
      <c r="A2146" s="27" t="s">
        <v>25</v>
      </c>
      <c r="B2146" s="27" t="s">
        <v>15</v>
      </c>
      <c r="C2146" s="28">
        <v>39371</v>
      </c>
      <c r="D2146" s="27">
        <v>15.25</v>
      </c>
      <c r="E2146" s="27">
        <v>15.25</v>
      </c>
      <c r="F2146" s="27">
        <v>15</v>
      </c>
      <c r="G2146" s="27">
        <v>15.05</v>
      </c>
      <c r="H2146" s="27">
        <v>127300</v>
      </c>
      <c r="I2146" s="29" t="str">
        <f t="shared" si="34"/>
        <v>Closed</v>
      </c>
    </row>
    <row r="2147" spans="1:9">
      <c r="A2147" s="27" t="s">
        <v>25</v>
      </c>
      <c r="B2147" s="27" t="s">
        <v>15</v>
      </c>
      <c r="C2147" s="28">
        <v>39370</v>
      </c>
      <c r="D2147" s="27">
        <v>15.05</v>
      </c>
      <c r="E2147" s="27">
        <v>15.5</v>
      </c>
      <c r="F2147" s="27">
        <v>15.02</v>
      </c>
      <c r="G2147" s="27">
        <v>15.29</v>
      </c>
      <c r="H2147" s="27">
        <v>143300</v>
      </c>
      <c r="I2147" s="29" t="str">
        <f t="shared" si="34"/>
        <v>Open</v>
      </c>
    </row>
    <row r="2148" spans="1:9">
      <c r="A2148" s="27" t="s">
        <v>25</v>
      </c>
      <c r="B2148" s="27" t="s">
        <v>15</v>
      </c>
      <c r="C2148" s="28">
        <v>39367</v>
      </c>
      <c r="D2148" s="27">
        <v>15.4</v>
      </c>
      <c r="E2148" s="27">
        <v>15.45</v>
      </c>
      <c r="F2148" s="27">
        <v>15</v>
      </c>
      <c r="G2148" s="27">
        <v>15.2</v>
      </c>
      <c r="H2148" s="27">
        <v>19900</v>
      </c>
      <c r="I2148" s="29" t="str">
        <f t="shared" si="34"/>
        <v>Closed</v>
      </c>
    </row>
    <row r="2149" spans="1:9">
      <c r="A2149" s="27" t="s">
        <v>25</v>
      </c>
      <c r="B2149" s="27" t="s">
        <v>15</v>
      </c>
      <c r="C2149" s="28">
        <v>39366</v>
      </c>
      <c r="D2149" s="27">
        <v>15.2</v>
      </c>
      <c r="E2149" s="27">
        <v>15.4</v>
      </c>
      <c r="F2149" s="27">
        <v>15.2</v>
      </c>
      <c r="G2149" s="27">
        <v>15.28</v>
      </c>
      <c r="H2149" s="27">
        <v>38000</v>
      </c>
      <c r="I2149" s="29" t="str">
        <f t="shared" si="34"/>
        <v>Open</v>
      </c>
    </row>
    <row r="2150" spans="1:9">
      <c r="A2150" s="27" t="s">
        <v>25</v>
      </c>
      <c r="B2150" s="27" t="s">
        <v>15</v>
      </c>
      <c r="C2150" s="28">
        <v>39365</v>
      </c>
      <c r="D2150" s="27">
        <v>14.45</v>
      </c>
      <c r="E2150" s="27">
        <v>15.6</v>
      </c>
      <c r="F2150" s="27">
        <v>14.43</v>
      </c>
      <c r="G2150" s="27">
        <v>15.3</v>
      </c>
      <c r="H2150" s="27">
        <v>28600</v>
      </c>
      <c r="I2150" s="29" t="str">
        <f t="shared" si="34"/>
        <v>Open</v>
      </c>
    </row>
    <row r="2151" spans="1:9">
      <c r="A2151" s="27" t="s">
        <v>25</v>
      </c>
      <c r="B2151" s="27" t="s">
        <v>15</v>
      </c>
      <c r="C2151" s="28">
        <v>39364</v>
      </c>
      <c r="D2151" s="27">
        <v>14.58</v>
      </c>
      <c r="E2151" s="27">
        <v>14.6</v>
      </c>
      <c r="F2151" s="27">
        <v>14.29</v>
      </c>
      <c r="G2151" s="27">
        <v>14.39</v>
      </c>
      <c r="H2151" s="27">
        <v>50000</v>
      </c>
      <c r="I2151" s="29" t="str">
        <f t="shared" si="34"/>
        <v>Closed</v>
      </c>
    </row>
    <row r="2152" spans="1:9">
      <c r="A2152" s="27" t="s">
        <v>25</v>
      </c>
      <c r="B2152" s="27" t="s">
        <v>15</v>
      </c>
      <c r="C2152" s="28">
        <v>39363</v>
      </c>
      <c r="D2152" s="27">
        <v>14.96</v>
      </c>
      <c r="E2152" s="27">
        <v>15.24</v>
      </c>
      <c r="F2152" s="27">
        <v>14.45</v>
      </c>
      <c r="G2152" s="27">
        <v>14.48</v>
      </c>
      <c r="H2152" s="27">
        <v>10000</v>
      </c>
      <c r="I2152" s="29" t="str">
        <f t="shared" si="34"/>
        <v>Closed</v>
      </c>
    </row>
    <row r="2153" spans="1:9">
      <c r="A2153" s="27" t="s">
        <v>25</v>
      </c>
      <c r="B2153" s="27" t="s">
        <v>15</v>
      </c>
      <c r="C2153" s="28">
        <v>39360</v>
      </c>
      <c r="D2153" s="27">
        <v>14.73</v>
      </c>
      <c r="E2153" s="27">
        <v>15.28</v>
      </c>
      <c r="F2153" s="27">
        <v>14.72</v>
      </c>
      <c r="G2153" s="27">
        <v>14.86</v>
      </c>
      <c r="H2153" s="27">
        <v>78500</v>
      </c>
      <c r="I2153" s="29" t="str">
        <f t="shared" si="34"/>
        <v>Open</v>
      </c>
    </row>
    <row r="2154" spans="1:9">
      <c r="A2154" s="27" t="s">
        <v>25</v>
      </c>
      <c r="B2154" s="27" t="s">
        <v>15</v>
      </c>
      <c r="C2154" s="28">
        <v>39359</v>
      </c>
      <c r="D2154" s="27">
        <v>14</v>
      </c>
      <c r="E2154" s="27">
        <v>14.85</v>
      </c>
      <c r="F2154" s="27">
        <v>13.8</v>
      </c>
      <c r="G2154" s="27">
        <v>14.83</v>
      </c>
      <c r="H2154" s="27">
        <v>40800</v>
      </c>
      <c r="I2154" s="29" t="str">
        <f t="shared" si="34"/>
        <v>Closed</v>
      </c>
    </row>
    <row r="2155" spans="1:9">
      <c r="A2155" s="27" t="s">
        <v>25</v>
      </c>
      <c r="B2155" s="27" t="s">
        <v>15</v>
      </c>
      <c r="C2155" s="28">
        <v>39358</v>
      </c>
      <c r="D2155" s="27">
        <v>13.7</v>
      </c>
      <c r="E2155" s="27">
        <v>13.94</v>
      </c>
      <c r="F2155" s="27">
        <v>13.5</v>
      </c>
      <c r="G2155" s="27">
        <v>13.93</v>
      </c>
      <c r="H2155" s="27">
        <v>82100</v>
      </c>
      <c r="I2155" s="29" t="str">
        <f t="shared" si="34"/>
        <v>Closed</v>
      </c>
    </row>
    <row r="2156" spans="1:9">
      <c r="A2156" s="27" t="s">
        <v>25</v>
      </c>
      <c r="B2156" s="27" t="s">
        <v>15</v>
      </c>
      <c r="C2156" s="28">
        <v>39357</v>
      </c>
      <c r="D2156" s="27">
        <v>14.88</v>
      </c>
      <c r="E2156" s="27">
        <v>14.88</v>
      </c>
      <c r="F2156" s="27">
        <v>13.7</v>
      </c>
      <c r="G2156" s="27">
        <v>13.73</v>
      </c>
      <c r="H2156" s="27">
        <v>37000</v>
      </c>
      <c r="I2156" s="29" t="str">
        <f t="shared" si="34"/>
        <v>Closed</v>
      </c>
    </row>
    <row r="2157" spans="1:9">
      <c r="A2157" s="27" t="s">
        <v>25</v>
      </c>
      <c r="B2157" s="27" t="s">
        <v>15</v>
      </c>
      <c r="C2157" s="28">
        <v>39356</v>
      </c>
      <c r="D2157" s="27">
        <v>13.65</v>
      </c>
      <c r="E2157" s="27">
        <v>14.95</v>
      </c>
      <c r="F2157" s="27">
        <v>13.3</v>
      </c>
      <c r="G2157" s="27">
        <v>14.91</v>
      </c>
      <c r="H2157" s="27">
        <v>52300</v>
      </c>
      <c r="I2157" s="29" t="str">
        <f t="shared" si="34"/>
        <v>Closed</v>
      </c>
    </row>
    <row r="2158" spans="1:9">
      <c r="A2158" s="27" t="s">
        <v>25</v>
      </c>
      <c r="B2158" s="27" t="s">
        <v>15</v>
      </c>
      <c r="C2158" s="28">
        <v>39353</v>
      </c>
      <c r="D2158" s="27">
        <v>14</v>
      </c>
      <c r="E2158" s="27">
        <v>14.2</v>
      </c>
      <c r="F2158" s="27">
        <v>13.7</v>
      </c>
      <c r="G2158" s="27">
        <v>13.7</v>
      </c>
      <c r="H2158" s="27">
        <v>50900</v>
      </c>
      <c r="I2158" s="29" t="str">
        <f t="shared" si="34"/>
        <v>Closed</v>
      </c>
    </row>
    <row r="2159" spans="1:9">
      <c r="A2159" s="27" t="s">
        <v>25</v>
      </c>
      <c r="B2159" s="27" t="s">
        <v>15</v>
      </c>
      <c r="C2159" s="28">
        <v>39352</v>
      </c>
      <c r="D2159" s="27">
        <v>13.6</v>
      </c>
      <c r="E2159" s="27">
        <v>14.3</v>
      </c>
      <c r="F2159" s="27">
        <v>13.6</v>
      </c>
      <c r="G2159" s="27">
        <v>14</v>
      </c>
      <c r="H2159" s="27">
        <v>39900</v>
      </c>
      <c r="I2159" s="29" t="str">
        <f t="shared" si="34"/>
        <v>Open</v>
      </c>
    </row>
    <row r="2160" spans="1:9">
      <c r="A2160" s="27" t="s">
        <v>25</v>
      </c>
      <c r="B2160" s="27" t="s">
        <v>15</v>
      </c>
      <c r="C2160" s="28">
        <v>39351</v>
      </c>
      <c r="D2160" s="27">
        <v>14</v>
      </c>
      <c r="E2160" s="27">
        <v>14</v>
      </c>
      <c r="F2160" s="27">
        <v>13.55</v>
      </c>
      <c r="G2160" s="27">
        <v>13.7</v>
      </c>
      <c r="H2160" s="27">
        <v>47000</v>
      </c>
      <c r="I2160" s="29" t="str">
        <f t="shared" si="34"/>
        <v>Closed</v>
      </c>
    </row>
    <row r="2161" spans="1:9">
      <c r="A2161" s="27" t="s">
        <v>25</v>
      </c>
      <c r="B2161" s="27" t="s">
        <v>15</v>
      </c>
      <c r="C2161" s="28">
        <v>39350</v>
      </c>
      <c r="D2161" s="27">
        <v>14.65</v>
      </c>
      <c r="E2161" s="27">
        <v>14.65</v>
      </c>
      <c r="F2161" s="27">
        <v>13.44</v>
      </c>
      <c r="G2161" s="27">
        <v>13.95</v>
      </c>
      <c r="H2161" s="27">
        <v>78600</v>
      </c>
      <c r="I2161" s="29" t="str">
        <f t="shared" si="34"/>
        <v>Closed</v>
      </c>
    </row>
    <row r="2162" spans="1:9">
      <c r="A2162" s="27" t="s">
        <v>25</v>
      </c>
      <c r="B2162" s="27" t="s">
        <v>15</v>
      </c>
      <c r="C2162" s="28">
        <v>39349</v>
      </c>
      <c r="D2162" s="27">
        <v>15.55</v>
      </c>
      <c r="E2162" s="27">
        <v>15.55</v>
      </c>
      <c r="F2162" s="27">
        <v>14.6</v>
      </c>
      <c r="G2162" s="27">
        <v>14.75</v>
      </c>
      <c r="H2162" s="27">
        <v>45600</v>
      </c>
      <c r="I2162" s="29" t="str">
        <f t="shared" si="34"/>
        <v>Closed</v>
      </c>
    </row>
    <row r="2163" spans="1:9">
      <c r="A2163" s="27" t="s">
        <v>25</v>
      </c>
      <c r="B2163" s="27" t="s">
        <v>15</v>
      </c>
      <c r="C2163" s="28">
        <v>39346</v>
      </c>
      <c r="D2163" s="27">
        <v>14.85</v>
      </c>
      <c r="E2163" s="27">
        <v>15.55</v>
      </c>
      <c r="F2163" s="27">
        <v>14.67</v>
      </c>
      <c r="G2163" s="27">
        <v>15.55</v>
      </c>
      <c r="H2163" s="27">
        <v>55300</v>
      </c>
      <c r="I2163" s="29" t="str">
        <f t="shared" si="34"/>
        <v>Closed</v>
      </c>
    </row>
    <row r="2164" spans="1:9">
      <c r="A2164" s="27" t="s">
        <v>25</v>
      </c>
      <c r="B2164" s="27" t="s">
        <v>15</v>
      </c>
      <c r="C2164" s="28">
        <v>39345</v>
      </c>
      <c r="D2164" s="27">
        <v>14.9</v>
      </c>
      <c r="E2164" s="27">
        <v>15.41</v>
      </c>
      <c r="F2164" s="27">
        <v>14.35</v>
      </c>
      <c r="G2164" s="27">
        <v>14.95</v>
      </c>
      <c r="H2164" s="27">
        <v>49800</v>
      </c>
      <c r="I2164" s="29" t="str">
        <f t="shared" si="34"/>
        <v>Closed</v>
      </c>
    </row>
    <row r="2165" spans="1:9">
      <c r="A2165" s="27" t="s">
        <v>25</v>
      </c>
      <c r="B2165" s="27" t="s">
        <v>15</v>
      </c>
      <c r="C2165" s="28">
        <v>39344</v>
      </c>
      <c r="D2165" s="27">
        <v>15.21</v>
      </c>
      <c r="E2165" s="27">
        <v>15.21</v>
      </c>
      <c r="F2165" s="27">
        <v>14.9</v>
      </c>
      <c r="G2165" s="27">
        <v>15</v>
      </c>
      <c r="H2165" s="27">
        <v>22700</v>
      </c>
      <c r="I2165" s="29" t="str">
        <f t="shared" si="34"/>
        <v>Closed</v>
      </c>
    </row>
    <row r="2166" spans="1:9">
      <c r="A2166" s="27" t="s">
        <v>25</v>
      </c>
      <c r="B2166" s="27" t="s">
        <v>15</v>
      </c>
      <c r="C2166" s="28">
        <v>39343</v>
      </c>
      <c r="D2166" s="27">
        <v>14.85</v>
      </c>
      <c r="E2166" s="27">
        <v>15.28</v>
      </c>
      <c r="F2166" s="27">
        <v>14.44</v>
      </c>
      <c r="G2166" s="27">
        <v>15.28</v>
      </c>
      <c r="H2166" s="27">
        <v>35500</v>
      </c>
      <c r="I2166" s="29" t="str">
        <f t="shared" si="34"/>
        <v>Closed</v>
      </c>
    </row>
    <row r="2167" spans="1:9">
      <c r="A2167" s="27" t="s">
        <v>25</v>
      </c>
      <c r="B2167" s="27" t="s">
        <v>15</v>
      </c>
      <c r="C2167" s="28">
        <v>39342</v>
      </c>
      <c r="D2167" s="27">
        <v>15.28</v>
      </c>
      <c r="E2167" s="27">
        <v>15.28</v>
      </c>
      <c r="F2167" s="27">
        <v>14.7</v>
      </c>
      <c r="G2167" s="27">
        <v>14.87</v>
      </c>
      <c r="H2167" s="27">
        <v>40400</v>
      </c>
      <c r="I2167" s="29" t="str">
        <f t="shared" si="34"/>
        <v>Closed</v>
      </c>
    </row>
    <row r="2168" spans="1:9">
      <c r="A2168" s="27" t="s">
        <v>25</v>
      </c>
      <c r="B2168" s="27" t="s">
        <v>15</v>
      </c>
      <c r="C2168" s="28">
        <v>39339</v>
      </c>
      <c r="D2168" s="27">
        <v>15.06</v>
      </c>
      <c r="E2168" s="27">
        <v>15.55</v>
      </c>
      <c r="F2168" s="27">
        <v>15.06</v>
      </c>
      <c r="G2168" s="27">
        <v>15.28</v>
      </c>
      <c r="H2168" s="27">
        <v>36800</v>
      </c>
      <c r="I2168" s="29" t="str">
        <f t="shared" si="34"/>
        <v>Open</v>
      </c>
    </row>
    <row r="2169" spans="1:9">
      <c r="A2169" s="27" t="s">
        <v>25</v>
      </c>
      <c r="B2169" s="27" t="s">
        <v>15</v>
      </c>
      <c r="C2169" s="28">
        <v>39338</v>
      </c>
      <c r="D2169" s="27">
        <v>14.55</v>
      </c>
      <c r="E2169" s="27">
        <v>15.6</v>
      </c>
      <c r="F2169" s="27">
        <v>14.55</v>
      </c>
      <c r="G2169" s="27">
        <v>15.16</v>
      </c>
      <c r="H2169" s="27">
        <v>67400</v>
      </c>
      <c r="I2169" s="29" t="str">
        <f t="shared" si="34"/>
        <v>Open</v>
      </c>
    </row>
    <row r="2170" spans="1:9">
      <c r="A2170" s="27" t="s">
        <v>25</v>
      </c>
      <c r="B2170" s="27" t="s">
        <v>15</v>
      </c>
      <c r="C2170" s="28">
        <v>39337</v>
      </c>
      <c r="D2170" s="27">
        <v>15.49</v>
      </c>
      <c r="E2170" s="27">
        <v>15.49</v>
      </c>
      <c r="F2170" s="27">
        <v>14.61</v>
      </c>
      <c r="G2170" s="27">
        <v>14.65</v>
      </c>
      <c r="H2170" s="27">
        <v>51000</v>
      </c>
      <c r="I2170" s="29" t="str">
        <f t="shared" si="34"/>
        <v>Closed</v>
      </c>
    </row>
    <row r="2171" spans="1:9">
      <c r="A2171" s="27" t="s">
        <v>25</v>
      </c>
      <c r="B2171" s="27" t="s">
        <v>15</v>
      </c>
      <c r="C2171" s="28">
        <v>39336</v>
      </c>
      <c r="D2171" s="27">
        <v>13.58</v>
      </c>
      <c r="E2171" s="27">
        <v>15.5</v>
      </c>
      <c r="F2171" s="27">
        <v>13.55</v>
      </c>
      <c r="G2171" s="27">
        <v>15.49</v>
      </c>
      <c r="H2171" s="27">
        <v>66700</v>
      </c>
      <c r="I2171" s="29" t="str">
        <f t="shared" si="34"/>
        <v>Open</v>
      </c>
    </row>
    <row r="2172" spans="1:9">
      <c r="A2172" s="27" t="s">
        <v>25</v>
      </c>
      <c r="B2172" s="27" t="s">
        <v>15</v>
      </c>
      <c r="C2172" s="28">
        <v>39335</v>
      </c>
      <c r="D2172" s="27">
        <v>14.15</v>
      </c>
      <c r="E2172" s="27">
        <v>14.25</v>
      </c>
      <c r="F2172" s="27">
        <v>13.5</v>
      </c>
      <c r="G2172" s="27">
        <v>13.57</v>
      </c>
      <c r="H2172" s="27">
        <v>55100</v>
      </c>
      <c r="I2172" s="29" t="str">
        <f t="shared" si="34"/>
        <v>Closed</v>
      </c>
    </row>
    <row r="2173" spans="1:9">
      <c r="A2173" s="27" t="s">
        <v>25</v>
      </c>
      <c r="B2173" s="27" t="s">
        <v>15</v>
      </c>
      <c r="C2173" s="28">
        <v>39332</v>
      </c>
      <c r="D2173" s="27">
        <v>14.45</v>
      </c>
      <c r="E2173" s="27">
        <v>14.45</v>
      </c>
      <c r="F2173" s="27">
        <v>13.74</v>
      </c>
      <c r="G2173" s="27">
        <v>14.25</v>
      </c>
      <c r="H2173" s="27">
        <v>22700</v>
      </c>
      <c r="I2173" s="29" t="str">
        <f t="shared" si="34"/>
        <v>Closed</v>
      </c>
    </row>
    <row r="2174" spans="1:9">
      <c r="A2174" s="27" t="s">
        <v>25</v>
      </c>
      <c r="B2174" s="27" t="s">
        <v>15</v>
      </c>
      <c r="C2174" s="28">
        <v>39331</v>
      </c>
      <c r="D2174" s="27">
        <v>14.16</v>
      </c>
      <c r="E2174" s="27">
        <v>14.62</v>
      </c>
      <c r="F2174" s="27">
        <v>14.16</v>
      </c>
      <c r="G2174" s="27">
        <v>14.55</v>
      </c>
      <c r="H2174" s="27">
        <v>20300</v>
      </c>
      <c r="I2174" s="29" t="str">
        <f t="shared" si="34"/>
        <v>Open</v>
      </c>
    </row>
    <row r="2175" spans="1:9">
      <c r="A2175" s="27" t="s">
        <v>25</v>
      </c>
      <c r="B2175" s="27" t="s">
        <v>15</v>
      </c>
      <c r="C2175" s="28">
        <v>39330</v>
      </c>
      <c r="D2175" s="27">
        <v>13.5</v>
      </c>
      <c r="E2175" s="27">
        <v>14.23</v>
      </c>
      <c r="F2175" s="27">
        <v>13.15</v>
      </c>
      <c r="G2175" s="27">
        <v>14.15</v>
      </c>
      <c r="H2175" s="27">
        <v>57400</v>
      </c>
      <c r="I2175" s="29" t="str">
        <f t="shared" si="34"/>
        <v>Closed</v>
      </c>
    </row>
    <row r="2176" spans="1:9">
      <c r="A2176" s="27" t="s">
        <v>25</v>
      </c>
      <c r="B2176" s="27" t="s">
        <v>15</v>
      </c>
      <c r="C2176" s="28">
        <v>39329</v>
      </c>
      <c r="D2176" s="27">
        <v>13.75</v>
      </c>
      <c r="E2176" s="27">
        <v>14.05</v>
      </c>
      <c r="F2176" s="27">
        <v>13.6</v>
      </c>
      <c r="G2176" s="27">
        <v>13.6</v>
      </c>
      <c r="H2176" s="27">
        <v>70200</v>
      </c>
      <c r="I2176" s="29" t="str">
        <f t="shared" si="34"/>
        <v>Open</v>
      </c>
    </row>
    <row r="2177" spans="1:9">
      <c r="A2177" s="27" t="s">
        <v>25</v>
      </c>
      <c r="B2177" s="27" t="s">
        <v>15</v>
      </c>
      <c r="C2177" s="28">
        <v>39325</v>
      </c>
      <c r="D2177" s="27">
        <v>13.3</v>
      </c>
      <c r="E2177" s="27">
        <v>14.05</v>
      </c>
      <c r="F2177" s="27">
        <v>13.25</v>
      </c>
      <c r="G2177" s="27">
        <v>13.65</v>
      </c>
      <c r="H2177" s="27">
        <v>39500</v>
      </c>
      <c r="I2177" s="29" t="str">
        <f t="shared" si="34"/>
        <v>Open</v>
      </c>
    </row>
    <row r="2178" spans="1:9">
      <c r="A2178" s="27" t="s">
        <v>25</v>
      </c>
      <c r="B2178" s="27" t="s">
        <v>15</v>
      </c>
      <c r="C2178" s="28">
        <v>39324</v>
      </c>
      <c r="D2178" s="27">
        <v>13.9</v>
      </c>
      <c r="E2178" s="27">
        <v>13.96</v>
      </c>
      <c r="F2178" s="27">
        <v>12.95</v>
      </c>
      <c r="G2178" s="27">
        <v>13.2</v>
      </c>
      <c r="H2178" s="27">
        <v>30000</v>
      </c>
      <c r="I2178" s="29" t="str">
        <f t="shared" si="34"/>
        <v>Closed</v>
      </c>
    </row>
    <row r="2179" spans="1:9">
      <c r="A2179" s="27" t="s">
        <v>25</v>
      </c>
      <c r="B2179" s="27" t="s">
        <v>15</v>
      </c>
      <c r="C2179" s="28">
        <v>39323</v>
      </c>
      <c r="D2179" s="27">
        <v>14.45</v>
      </c>
      <c r="E2179" s="27">
        <v>14.55</v>
      </c>
      <c r="F2179" s="27">
        <v>13.89</v>
      </c>
      <c r="G2179" s="27">
        <v>13.95</v>
      </c>
      <c r="H2179" s="27">
        <v>46000</v>
      </c>
      <c r="I2179" s="29" t="str">
        <f t="shared" si="34"/>
        <v>Closed</v>
      </c>
    </row>
    <row r="2180" spans="1:9">
      <c r="A2180" s="27" t="s">
        <v>25</v>
      </c>
      <c r="B2180" s="27" t="s">
        <v>15</v>
      </c>
      <c r="C2180" s="28">
        <v>39322</v>
      </c>
      <c r="D2180" s="27">
        <v>13.14</v>
      </c>
      <c r="E2180" s="27">
        <v>14.48</v>
      </c>
      <c r="F2180" s="27">
        <v>13.14</v>
      </c>
      <c r="G2180" s="27">
        <v>14.45</v>
      </c>
      <c r="H2180" s="27">
        <v>34600</v>
      </c>
      <c r="I2180" s="29" t="str">
        <f t="shared" ref="I2180:I2243" si="35">IF(F2180&lt;D2180-0.15,"Closed","Open")</f>
        <v>Open</v>
      </c>
    </row>
    <row r="2181" spans="1:9">
      <c r="A2181" s="27" t="s">
        <v>25</v>
      </c>
      <c r="B2181" s="27" t="s">
        <v>15</v>
      </c>
      <c r="C2181" s="28">
        <v>39321</v>
      </c>
      <c r="D2181" s="27">
        <v>14.78</v>
      </c>
      <c r="E2181" s="27">
        <v>14.78</v>
      </c>
      <c r="F2181" s="27">
        <v>12.92</v>
      </c>
      <c r="G2181" s="27">
        <v>13.15</v>
      </c>
      <c r="H2181" s="27">
        <v>46300</v>
      </c>
      <c r="I2181" s="29" t="str">
        <f t="shared" si="35"/>
        <v>Closed</v>
      </c>
    </row>
    <row r="2182" spans="1:9">
      <c r="A2182" s="27" t="s">
        <v>25</v>
      </c>
      <c r="B2182" s="27" t="s">
        <v>15</v>
      </c>
      <c r="C2182" s="28">
        <v>39318</v>
      </c>
      <c r="D2182" s="27">
        <v>15.1</v>
      </c>
      <c r="E2182" s="27">
        <v>15.55</v>
      </c>
      <c r="F2182" s="27">
        <v>14.4</v>
      </c>
      <c r="G2182" s="27">
        <v>14.88</v>
      </c>
      <c r="H2182" s="27">
        <v>51800</v>
      </c>
      <c r="I2182" s="29" t="str">
        <f t="shared" si="35"/>
        <v>Closed</v>
      </c>
    </row>
    <row r="2183" spans="1:9">
      <c r="A2183" s="27" t="s">
        <v>25</v>
      </c>
      <c r="B2183" s="27" t="s">
        <v>15</v>
      </c>
      <c r="C2183" s="28">
        <v>39317</v>
      </c>
      <c r="D2183" s="27">
        <v>13.27</v>
      </c>
      <c r="E2183" s="27">
        <v>15.3</v>
      </c>
      <c r="F2183" s="27">
        <v>13.27</v>
      </c>
      <c r="G2183" s="27">
        <v>15.3</v>
      </c>
      <c r="H2183" s="27">
        <v>47200</v>
      </c>
      <c r="I2183" s="29" t="str">
        <f t="shared" si="35"/>
        <v>Open</v>
      </c>
    </row>
    <row r="2184" spans="1:9">
      <c r="A2184" s="27" t="s">
        <v>25</v>
      </c>
      <c r="B2184" s="27" t="s">
        <v>15</v>
      </c>
      <c r="C2184" s="28">
        <v>39316</v>
      </c>
      <c r="D2184" s="27">
        <v>14.3</v>
      </c>
      <c r="E2184" s="27">
        <v>14.3</v>
      </c>
      <c r="F2184" s="27">
        <v>13</v>
      </c>
      <c r="G2184" s="27">
        <v>13.17</v>
      </c>
      <c r="H2184" s="27">
        <v>56600</v>
      </c>
      <c r="I2184" s="29" t="str">
        <f t="shared" si="35"/>
        <v>Closed</v>
      </c>
    </row>
    <row r="2185" spans="1:9">
      <c r="A2185" s="27" t="s">
        <v>25</v>
      </c>
      <c r="B2185" s="27" t="s">
        <v>15</v>
      </c>
      <c r="C2185" s="28">
        <v>39315</v>
      </c>
      <c r="D2185" s="27">
        <v>13.76</v>
      </c>
      <c r="E2185" s="27">
        <v>14.55</v>
      </c>
      <c r="F2185" s="27">
        <v>13.45</v>
      </c>
      <c r="G2185" s="27">
        <v>14.3</v>
      </c>
      <c r="H2185" s="27">
        <v>103300</v>
      </c>
      <c r="I2185" s="29" t="str">
        <f t="shared" si="35"/>
        <v>Closed</v>
      </c>
    </row>
    <row r="2186" spans="1:9">
      <c r="A2186" s="27" t="s">
        <v>25</v>
      </c>
      <c r="B2186" s="27" t="s">
        <v>15</v>
      </c>
      <c r="C2186" s="28">
        <v>39314</v>
      </c>
      <c r="D2186" s="27">
        <v>11.6</v>
      </c>
      <c r="E2186" s="27">
        <v>13.88</v>
      </c>
      <c r="F2186" s="27">
        <v>11.35</v>
      </c>
      <c r="G2186" s="27">
        <v>13.79</v>
      </c>
      <c r="H2186" s="27">
        <v>124500</v>
      </c>
      <c r="I2186" s="29" t="str">
        <f t="shared" si="35"/>
        <v>Closed</v>
      </c>
    </row>
    <row r="2187" spans="1:9">
      <c r="A2187" s="27" t="s">
        <v>25</v>
      </c>
      <c r="B2187" s="27" t="s">
        <v>15</v>
      </c>
      <c r="C2187" s="28">
        <v>39311</v>
      </c>
      <c r="D2187" s="27">
        <v>13.7</v>
      </c>
      <c r="E2187" s="27">
        <v>13.7</v>
      </c>
      <c r="F2187" s="27">
        <v>11.82</v>
      </c>
      <c r="G2187" s="27">
        <v>11.95</v>
      </c>
      <c r="H2187" s="27">
        <v>85000</v>
      </c>
      <c r="I2187" s="29" t="str">
        <f t="shared" si="35"/>
        <v>Closed</v>
      </c>
    </row>
    <row r="2188" spans="1:9">
      <c r="A2188" s="27" t="s">
        <v>25</v>
      </c>
      <c r="B2188" s="27" t="s">
        <v>15</v>
      </c>
      <c r="C2188" s="28">
        <v>39310</v>
      </c>
      <c r="D2188" s="27">
        <v>13.7</v>
      </c>
      <c r="E2188" s="27">
        <v>14.11</v>
      </c>
      <c r="F2188" s="27">
        <v>13.51</v>
      </c>
      <c r="G2188" s="27">
        <v>13.8</v>
      </c>
      <c r="H2188" s="27">
        <v>48300</v>
      </c>
      <c r="I2188" s="29" t="str">
        <f t="shared" si="35"/>
        <v>Closed</v>
      </c>
    </row>
    <row r="2189" spans="1:9">
      <c r="A2189" s="27" t="s">
        <v>25</v>
      </c>
      <c r="B2189" s="27" t="s">
        <v>15</v>
      </c>
      <c r="C2189" s="28">
        <v>39309</v>
      </c>
      <c r="D2189" s="27">
        <v>14.25</v>
      </c>
      <c r="E2189" s="27">
        <v>14.7</v>
      </c>
      <c r="F2189" s="27">
        <v>13.8</v>
      </c>
      <c r="G2189" s="27">
        <v>13.8</v>
      </c>
      <c r="H2189" s="27">
        <v>67200</v>
      </c>
      <c r="I2189" s="29" t="str">
        <f t="shared" si="35"/>
        <v>Closed</v>
      </c>
    </row>
    <row r="2190" spans="1:9">
      <c r="A2190" s="27" t="s">
        <v>25</v>
      </c>
      <c r="B2190" s="27" t="s">
        <v>15</v>
      </c>
      <c r="C2190" s="28">
        <v>39308</v>
      </c>
      <c r="D2190" s="27">
        <v>14.94</v>
      </c>
      <c r="E2190" s="27">
        <v>15.29</v>
      </c>
      <c r="F2190" s="27">
        <v>14.1</v>
      </c>
      <c r="G2190" s="27">
        <v>14.25</v>
      </c>
      <c r="H2190" s="27">
        <v>50200</v>
      </c>
      <c r="I2190" s="29" t="str">
        <f t="shared" si="35"/>
        <v>Closed</v>
      </c>
    </row>
    <row r="2191" spans="1:9">
      <c r="A2191" s="27" t="s">
        <v>25</v>
      </c>
      <c r="B2191" s="27" t="s">
        <v>15</v>
      </c>
      <c r="C2191" s="28">
        <v>39307</v>
      </c>
      <c r="D2191" s="27">
        <v>14.58</v>
      </c>
      <c r="E2191" s="27">
        <v>15.1</v>
      </c>
      <c r="F2191" s="27">
        <v>14.25</v>
      </c>
      <c r="G2191" s="27">
        <v>15.04</v>
      </c>
      <c r="H2191" s="27">
        <v>44900</v>
      </c>
      <c r="I2191" s="29" t="str">
        <f t="shared" si="35"/>
        <v>Closed</v>
      </c>
    </row>
    <row r="2192" spans="1:9">
      <c r="A2192" s="27" t="s">
        <v>25</v>
      </c>
      <c r="B2192" s="27" t="s">
        <v>15</v>
      </c>
      <c r="C2192" s="28">
        <v>39304</v>
      </c>
      <c r="D2192" s="27">
        <v>14.94</v>
      </c>
      <c r="E2192" s="27">
        <v>14.94</v>
      </c>
      <c r="F2192" s="27">
        <v>14.4</v>
      </c>
      <c r="G2192" s="27">
        <v>14.68</v>
      </c>
      <c r="H2192" s="27">
        <v>42300</v>
      </c>
      <c r="I2192" s="29" t="str">
        <f t="shared" si="35"/>
        <v>Closed</v>
      </c>
    </row>
    <row r="2193" spans="1:9">
      <c r="A2193" s="27" t="s">
        <v>25</v>
      </c>
      <c r="B2193" s="27" t="s">
        <v>15</v>
      </c>
      <c r="C2193" s="28">
        <v>39303</v>
      </c>
      <c r="D2193" s="27">
        <v>14.39</v>
      </c>
      <c r="E2193" s="27">
        <v>15</v>
      </c>
      <c r="F2193" s="27">
        <v>13.9</v>
      </c>
      <c r="G2193" s="27">
        <v>14.97</v>
      </c>
      <c r="H2193" s="27">
        <v>71100</v>
      </c>
      <c r="I2193" s="29" t="str">
        <f t="shared" si="35"/>
        <v>Closed</v>
      </c>
    </row>
    <row r="2194" spans="1:9">
      <c r="A2194" s="27" t="s">
        <v>25</v>
      </c>
      <c r="B2194" s="27" t="s">
        <v>15</v>
      </c>
      <c r="C2194" s="28">
        <v>39302</v>
      </c>
      <c r="D2194" s="27">
        <v>15.05</v>
      </c>
      <c r="E2194" s="27">
        <v>15.72</v>
      </c>
      <c r="F2194" s="27">
        <v>14.6</v>
      </c>
      <c r="G2194" s="27">
        <v>14.64</v>
      </c>
      <c r="H2194" s="27">
        <v>75600</v>
      </c>
      <c r="I2194" s="29" t="str">
        <f t="shared" si="35"/>
        <v>Closed</v>
      </c>
    </row>
    <row r="2195" spans="1:9">
      <c r="A2195" s="27" t="s">
        <v>25</v>
      </c>
      <c r="B2195" s="27" t="s">
        <v>15</v>
      </c>
      <c r="C2195" s="28">
        <v>39301</v>
      </c>
      <c r="D2195" s="27">
        <v>16.43</v>
      </c>
      <c r="E2195" s="27">
        <v>16.43</v>
      </c>
      <c r="F2195" s="27">
        <v>14.86</v>
      </c>
      <c r="G2195" s="27">
        <v>15.12</v>
      </c>
      <c r="H2195" s="27">
        <v>44500</v>
      </c>
      <c r="I2195" s="29" t="str">
        <f t="shared" si="35"/>
        <v>Closed</v>
      </c>
    </row>
    <row r="2196" spans="1:9">
      <c r="A2196" s="27" t="s">
        <v>25</v>
      </c>
      <c r="B2196" s="27" t="s">
        <v>15</v>
      </c>
      <c r="C2196" s="28">
        <v>39300</v>
      </c>
      <c r="D2196" s="27">
        <v>17.100000000000001</v>
      </c>
      <c r="E2196" s="27">
        <v>17.22</v>
      </c>
      <c r="F2196" s="27">
        <v>16.45</v>
      </c>
      <c r="G2196" s="27">
        <v>16.45</v>
      </c>
      <c r="H2196" s="27">
        <v>39700</v>
      </c>
      <c r="I2196" s="29" t="str">
        <f t="shared" si="35"/>
        <v>Closed</v>
      </c>
    </row>
    <row r="2197" spans="1:9">
      <c r="A2197" s="27" t="s">
        <v>25</v>
      </c>
      <c r="B2197" s="27" t="s">
        <v>15</v>
      </c>
      <c r="C2197" s="28">
        <v>39297</v>
      </c>
      <c r="D2197" s="27">
        <v>17</v>
      </c>
      <c r="E2197" s="27">
        <v>17.899999999999999</v>
      </c>
      <c r="F2197" s="27">
        <v>16.95</v>
      </c>
      <c r="G2197" s="27">
        <v>17.100000000000001</v>
      </c>
      <c r="H2197" s="27">
        <v>32600</v>
      </c>
      <c r="I2197" s="29" t="str">
        <f t="shared" si="35"/>
        <v>Open</v>
      </c>
    </row>
    <row r="2198" spans="1:9">
      <c r="A2198" s="27" t="s">
        <v>25</v>
      </c>
      <c r="B2198" s="27" t="s">
        <v>15</v>
      </c>
      <c r="C2198" s="28">
        <v>39296</v>
      </c>
      <c r="D2198" s="27">
        <v>18.2</v>
      </c>
      <c r="E2198" s="27">
        <v>18.48</v>
      </c>
      <c r="F2198" s="27">
        <v>16.95</v>
      </c>
      <c r="G2198" s="27">
        <v>17.149999999999999</v>
      </c>
      <c r="H2198" s="27">
        <v>124900</v>
      </c>
      <c r="I2198" s="29" t="str">
        <f t="shared" si="35"/>
        <v>Closed</v>
      </c>
    </row>
    <row r="2199" spans="1:9">
      <c r="A2199" s="27" t="s">
        <v>25</v>
      </c>
      <c r="B2199" s="27" t="s">
        <v>15</v>
      </c>
      <c r="C2199" s="28">
        <v>39295</v>
      </c>
      <c r="D2199" s="27">
        <v>17.54</v>
      </c>
      <c r="E2199" s="27">
        <v>18.600000000000001</v>
      </c>
      <c r="F2199" s="27">
        <v>17.48</v>
      </c>
      <c r="G2199" s="27">
        <v>18.3</v>
      </c>
      <c r="H2199" s="27">
        <v>41800</v>
      </c>
      <c r="I2199" s="29" t="str">
        <f t="shared" si="35"/>
        <v>Open</v>
      </c>
    </row>
    <row r="2200" spans="1:9">
      <c r="A2200" s="27" t="s">
        <v>25</v>
      </c>
      <c r="B2200" s="27" t="s">
        <v>15</v>
      </c>
      <c r="C2200" s="28">
        <v>39294</v>
      </c>
      <c r="D2200" s="27">
        <v>17.75</v>
      </c>
      <c r="E2200" s="27">
        <v>17.75</v>
      </c>
      <c r="F2200" s="27">
        <v>16.55</v>
      </c>
      <c r="G2200" s="27">
        <v>17.29</v>
      </c>
      <c r="H2200" s="27">
        <v>135500</v>
      </c>
      <c r="I2200" s="29" t="str">
        <f t="shared" si="35"/>
        <v>Closed</v>
      </c>
    </row>
    <row r="2201" spans="1:9">
      <c r="A2201" s="27" t="s">
        <v>25</v>
      </c>
      <c r="B2201" s="27" t="s">
        <v>15</v>
      </c>
      <c r="C2201" s="28">
        <v>39293</v>
      </c>
      <c r="D2201" s="27">
        <v>17.850000000000001</v>
      </c>
      <c r="E2201" s="27">
        <v>18.36</v>
      </c>
      <c r="F2201" s="27">
        <v>17.440000000000001</v>
      </c>
      <c r="G2201" s="27">
        <v>17.89</v>
      </c>
      <c r="H2201" s="27">
        <v>115200</v>
      </c>
      <c r="I2201" s="29" t="str">
        <f t="shared" si="35"/>
        <v>Closed</v>
      </c>
    </row>
    <row r="2202" spans="1:9">
      <c r="A2202" s="27" t="s">
        <v>25</v>
      </c>
      <c r="B2202" s="27" t="s">
        <v>15</v>
      </c>
      <c r="C2202" s="28">
        <v>39290</v>
      </c>
      <c r="D2202" s="27">
        <v>18</v>
      </c>
      <c r="E2202" s="27">
        <v>18.3</v>
      </c>
      <c r="F2202" s="27">
        <v>17.75</v>
      </c>
      <c r="G2202" s="27">
        <v>17.95</v>
      </c>
      <c r="H2202" s="27">
        <v>194500</v>
      </c>
      <c r="I2202" s="29" t="str">
        <f t="shared" si="35"/>
        <v>Closed</v>
      </c>
    </row>
    <row r="2203" spans="1:9">
      <c r="A2203" s="27" t="s">
        <v>25</v>
      </c>
      <c r="B2203" s="27" t="s">
        <v>15</v>
      </c>
      <c r="C2203" s="28">
        <v>39289</v>
      </c>
      <c r="D2203" s="27">
        <v>17.350000000000001</v>
      </c>
      <c r="E2203" s="27">
        <v>18.48</v>
      </c>
      <c r="F2203" s="27">
        <v>17.350000000000001</v>
      </c>
      <c r="G2203" s="27">
        <v>18.2</v>
      </c>
      <c r="H2203" s="27">
        <v>217300</v>
      </c>
      <c r="I2203" s="29" t="str">
        <f t="shared" si="35"/>
        <v>Open</v>
      </c>
    </row>
    <row r="2204" spans="1:9">
      <c r="A2204" s="27" t="s">
        <v>25</v>
      </c>
      <c r="B2204" s="27" t="s">
        <v>15</v>
      </c>
      <c r="C2204" s="28">
        <v>39288</v>
      </c>
      <c r="D2204" s="27">
        <v>16</v>
      </c>
      <c r="E2204" s="27">
        <v>17.5</v>
      </c>
      <c r="F2204" s="27">
        <v>15.82</v>
      </c>
      <c r="G2204" s="27">
        <v>17.45</v>
      </c>
      <c r="H2204" s="27">
        <v>112700</v>
      </c>
      <c r="I2204" s="29" t="str">
        <f t="shared" si="35"/>
        <v>Closed</v>
      </c>
    </row>
    <row r="2205" spans="1:9">
      <c r="A2205" s="27" t="s">
        <v>25</v>
      </c>
      <c r="B2205" s="27" t="s">
        <v>15</v>
      </c>
      <c r="C2205" s="28">
        <v>39287</v>
      </c>
      <c r="D2205" s="27">
        <v>15.85</v>
      </c>
      <c r="E2205" s="27">
        <v>16.2</v>
      </c>
      <c r="F2205" s="27">
        <v>15.48</v>
      </c>
      <c r="G2205" s="27">
        <v>16.170000000000002</v>
      </c>
      <c r="H2205" s="27">
        <v>160600</v>
      </c>
      <c r="I2205" s="29" t="str">
        <f t="shared" si="35"/>
        <v>Closed</v>
      </c>
    </row>
    <row r="2206" spans="1:9">
      <c r="A2206" s="27" t="s">
        <v>25</v>
      </c>
      <c r="B2206" s="27" t="s">
        <v>15</v>
      </c>
      <c r="C2206" s="28">
        <v>39286</v>
      </c>
      <c r="D2206" s="27">
        <v>16.989999999999998</v>
      </c>
      <c r="E2206" s="27">
        <v>17.02</v>
      </c>
      <c r="F2206" s="27">
        <v>15.75</v>
      </c>
      <c r="G2206" s="27">
        <v>16.079999999999998</v>
      </c>
      <c r="H2206" s="27">
        <v>63500</v>
      </c>
      <c r="I2206" s="29" t="str">
        <f t="shared" si="35"/>
        <v>Closed</v>
      </c>
    </row>
    <row r="2207" spans="1:9">
      <c r="A2207" s="27" t="s">
        <v>25</v>
      </c>
      <c r="B2207" s="27" t="s">
        <v>15</v>
      </c>
      <c r="C2207" s="28">
        <v>39283</v>
      </c>
      <c r="D2207" s="27">
        <v>16.600000000000001</v>
      </c>
      <c r="E2207" s="27">
        <v>17.3</v>
      </c>
      <c r="F2207" s="27">
        <v>16.5</v>
      </c>
      <c r="G2207" s="27">
        <v>17.05</v>
      </c>
      <c r="H2207" s="27">
        <v>80100</v>
      </c>
      <c r="I2207" s="29" t="str">
        <f t="shared" si="35"/>
        <v>Open</v>
      </c>
    </row>
    <row r="2208" spans="1:9">
      <c r="A2208" s="27" t="s">
        <v>25</v>
      </c>
      <c r="B2208" s="27" t="s">
        <v>15</v>
      </c>
      <c r="C2208" s="28">
        <v>39282</v>
      </c>
      <c r="D2208" s="27">
        <v>16.25</v>
      </c>
      <c r="E2208" s="27">
        <v>16.75</v>
      </c>
      <c r="F2208" s="27">
        <v>15.93</v>
      </c>
      <c r="G2208" s="27">
        <v>16.75</v>
      </c>
      <c r="H2208" s="27">
        <v>115700</v>
      </c>
      <c r="I2208" s="29" t="str">
        <f t="shared" si="35"/>
        <v>Closed</v>
      </c>
    </row>
    <row r="2209" spans="1:9">
      <c r="A2209" s="27" t="s">
        <v>25</v>
      </c>
      <c r="B2209" s="27" t="s">
        <v>15</v>
      </c>
      <c r="C2209" s="28">
        <v>39281</v>
      </c>
      <c r="D2209" s="27">
        <v>14.79</v>
      </c>
      <c r="E2209" s="27">
        <v>16.25</v>
      </c>
      <c r="F2209" s="27">
        <v>14.75</v>
      </c>
      <c r="G2209" s="27">
        <v>15.8</v>
      </c>
      <c r="H2209" s="27">
        <v>86800</v>
      </c>
      <c r="I2209" s="29" t="str">
        <f t="shared" si="35"/>
        <v>Open</v>
      </c>
    </row>
    <row r="2210" spans="1:9">
      <c r="A2210" s="27" t="s">
        <v>25</v>
      </c>
      <c r="B2210" s="27" t="s">
        <v>15</v>
      </c>
      <c r="C2210" s="28">
        <v>39280</v>
      </c>
      <c r="D2210" s="27">
        <v>14.53</v>
      </c>
      <c r="E2210" s="27">
        <v>14.99</v>
      </c>
      <c r="F2210" s="27">
        <v>14.42</v>
      </c>
      <c r="G2210" s="27">
        <v>14.69</v>
      </c>
      <c r="H2210" s="27">
        <v>267900</v>
      </c>
      <c r="I2210" s="29" t="str">
        <f t="shared" si="35"/>
        <v>Open</v>
      </c>
    </row>
    <row r="2211" spans="1:9">
      <c r="A2211" s="27" t="s">
        <v>25</v>
      </c>
      <c r="B2211" s="27" t="s">
        <v>15</v>
      </c>
      <c r="C2211" s="28">
        <v>39279</v>
      </c>
      <c r="D2211" s="27">
        <v>14.8</v>
      </c>
      <c r="E2211" s="27">
        <v>14.94</v>
      </c>
      <c r="F2211" s="27">
        <v>14.5</v>
      </c>
      <c r="G2211" s="27">
        <v>14.6</v>
      </c>
      <c r="H2211" s="27">
        <v>25300</v>
      </c>
      <c r="I2211" s="29" t="str">
        <f t="shared" si="35"/>
        <v>Closed</v>
      </c>
    </row>
    <row r="2212" spans="1:9">
      <c r="A2212" s="27" t="s">
        <v>25</v>
      </c>
      <c r="B2212" s="27" t="s">
        <v>15</v>
      </c>
      <c r="C2212" s="28">
        <v>39276</v>
      </c>
      <c r="D2212" s="27">
        <v>15.05</v>
      </c>
      <c r="E2212" s="27">
        <v>15.38</v>
      </c>
      <c r="F2212" s="27">
        <v>14.99</v>
      </c>
      <c r="G2212" s="27">
        <v>15</v>
      </c>
      <c r="H2212" s="27">
        <v>63400</v>
      </c>
      <c r="I2212" s="29" t="str">
        <f t="shared" si="35"/>
        <v>Open</v>
      </c>
    </row>
    <row r="2213" spans="1:9">
      <c r="A2213" s="27" t="s">
        <v>25</v>
      </c>
      <c r="B2213" s="27" t="s">
        <v>15</v>
      </c>
      <c r="C2213" s="28">
        <v>39275</v>
      </c>
      <c r="D2213" s="27">
        <v>15.15</v>
      </c>
      <c r="E2213" s="27">
        <v>15.15</v>
      </c>
      <c r="F2213" s="27">
        <v>14.5</v>
      </c>
      <c r="G2213" s="27">
        <v>14.95</v>
      </c>
      <c r="H2213" s="27">
        <v>83500</v>
      </c>
      <c r="I2213" s="29" t="str">
        <f t="shared" si="35"/>
        <v>Closed</v>
      </c>
    </row>
    <row r="2214" spans="1:9">
      <c r="A2214" s="27" t="s">
        <v>25</v>
      </c>
      <c r="B2214" s="27" t="s">
        <v>15</v>
      </c>
      <c r="C2214" s="28">
        <v>39274</v>
      </c>
      <c r="D2214" s="27">
        <v>15.27</v>
      </c>
      <c r="E2214" s="27">
        <v>15.42</v>
      </c>
      <c r="F2214" s="27">
        <v>15.01</v>
      </c>
      <c r="G2214" s="27">
        <v>15.25</v>
      </c>
      <c r="H2214" s="27">
        <v>156300</v>
      </c>
      <c r="I2214" s="29" t="str">
        <f t="shared" si="35"/>
        <v>Closed</v>
      </c>
    </row>
    <row r="2215" spans="1:9">
      <c r="A2215" s="27" t="s">
        <v>25</v>
      </c>
      <c r="B2215" s="27" t="s">
        <v>15</v>
      </c>
      <c r="C2215" s="28">
        <v>39273</v>
      </c>
      <c r="D2215" s="27">
        <v>15.27</v>
      </c>
      <c r="E2215" s="27">
        <v>15.5</v>
      </c>
      <c r="F2215" s="27">
        <v>14.8</v>
      </c>
      <c r="G2215" s="27">
        <v>15.35</v>
      </c>
      <c r="H2215" s="27">
        <v>63600</v>
      </c>
      <c r="I2215" s="29" t="str">
        <f t="shared" si="35"/>
        <v>Closed</v>
      </c>
    </row>
    <row r="2216" spans="1:9">
      <c r="A2216" s="27" t="s">
        <v>25</v>
      </c>
      <c r="B2216" s="27" t="s">
        <v>15</v>
      </c>
      <c r="C2216" s="28">
        <v>39272</v>
      </c>
      <c r="D2216" s="27">
        <v>15.35</v>
      </c>
      <c r="E2216" s="27">
        <v>15.88</v>
      </c>
      <c r="F2216" s="27">
        <v>15.25</v>
      </c>
      <c r="G2216" s="27">
        <v>15.27</v>
      </c>
      <c r="H2216" s="27">
        <v>49800</v>
      </c>
      <c r="I2216" s="29" t="str">
        <f t="shared" si="35"/>
        <v>Open</v>
      </c>
    </row>
    <row r="2217" spans="1:9">
      <c r="A2217" s="27" t="s">
        <v>25</v>
      </c>
      <c r="B2217" s="27" t="s">
        <v>15</v>
      </c>
      <c r="C2217" s="28">
        <v>39269</v>
      </c>
      <c r="D2217" s="27">
        <v>16.350000000000001</v>
      </c>
      <c r="E2217" s="27">
        <v>16.350000000000001</v>
      </c>
      <c r="F2217" s="27">
        <v>15.25</v>
      </c>
      <c r="G2217" s="27">
        <v>15.45</v>
      </c>
      <c r="H2217" s="27">
        <v>62900</v>
      </c>
      <c r="I2217" s="29" t="str">
        <f t="shared" si="35"/>
        <v>Closed</v>
      </c>
    </row>
    <row r="2218" spans="1:9">
      <c r="A2218" s="27" t="s">
        <v>25</v>
      </c>
      <c r="B2218" s="27" t="s">
        <v>15</v>
      </c>
      <c r="C2218" s="28">
        <v>39268</v>
      </c>
      <c r="D2218" s="27">
        <v>15.7</v>
      </c>
      <c r="E2218" s="27">
        <v>16.82</v>
      </c>
      <c r="F2218" s="27">
        <v>15.01</v>
      </c>
      <c r="G2218" s="27">
        <v>16.600000000000001</v>
      </c>
      <c r="H2218" s="27">
        <v>58000</v>
      </c>
      <c r="I2218" s="29" t="str">
        <f t="shared" si="35"/>
        <v>Closed</v>
      </c>
    </row>
    <row r="2219" spans="1:9">
      <c r="A2219" s="27" t="s">
        <v>25</v>
      </c>
      <c r="B2219" s="27" t="s">
        <v>15</v>
      </c>
      <c r="C2219" s="28">
        <v>39266</v>
      </c>
      <c r="D2219" s="27">
        <v>16.100000000000001</v>
      </c>
      <c r="E2219" s="27">
        <v>16.3</v>
      </c>
      <c r="F2219" s="27">
        <v>15.65</v>
      </c>
      <c r="G2219" s="27">
        <v>15.8</v>
      </c>
      <c r="H2219" s="27">
        <v>65600</v>
      </c>
      <c r="I2219" s="29" t="str">
        <f t="shared" si="35"/>
        <v>Closed</v>
      </c>
    </row>
    <row r="2220" spans="1:9">
      <c r="A2220" s="27" t="s">
        <v>25</v>
      </c>
      <c r="B2220" s="27" t="s">
        <v>15</v>
      </c>
      <c r="C2220" s="28">
        <v>39265</v>
      </c>
      <c r="D2220" s="27">
        <v>16.55</v>
      </c>
      <c r="E2220" s="27">
        <v>16.55</v>
      </c>
      <c r="F2220" s="27">
        <v>16</v>
      </c>
      <c r="G2220" s="27">
        <v>16.100000000000001</v>
      </c>
      <c r="H2220" s="27">
        <v>56700</v>
      </c>
      <c r="I2220" s="29" t="str">
        <f t="shared" si="35"/>
        <v>Closed</v>
      </c>
    </row>
    <row r="2221" spans="1:9">
      <c r="A2221" s="27" t="s">
        <v>25</v>
      </c>
      <c r="B2221" s="27" t="s">
        <v>15</v>
      </c>
      <c r="C2221" s="28">
        <v>39262</v>
      </c>
      <c r="D2221" s="27">
        <v>16.18</v>
      </c>
      <c r="E2221" s="27">
        <v>16.68</v>
      </c>
      <c r="F2221" s="27">
        <v>16</v>
      </c>
      <c r="G2221" s="27">
        <v>16.68</v>
      </c>
      <c r="H2221" s="27">
        <v>51900</v>
      </c>
      <c r="I2221" s="29" t="str">
        <f t="shared" si="35"/>
        <v>Closed</v>
      </c>
    </row>
    <row r="2222" spans="1:9">
      <c r="A2222" s="27" t="s">
        <v>25</v>
      </c>
      <c r="B2222" s="27" t="s">
        <v>15</v>
      </c>
      <c r="C2222" s="28">
        <v>39261</v>
      </c>
      <c r="D2222" s="27">
        <v>16.8</v>
      </c>
      <c r="E2222" s="27">
        <v>16.88</v>
      </c>
      <c r="F2222" s="27">
        <v>15.75</v>
      </c>
      <c r="G2222" s="27">
        <v>16.43</v>
      </c>
      <c r="H2222" s="27">
        <v>79700</v>
      </c>
      <c r="I2222" s="29" t="str">
        <f t="shared" si="35"/>
        <v>Closed</v>
      </c>
    </row>
    <row r="2223" spans="1:9">
      <c r="A2223" s="27" t="s">
        <v>25</v>
      </c>
      <c r="B2223" s="27" t="s">
        <v>15</v>
      </c>
      <c r="C2223" s="28">
        <v>39260</v>
      </c>
      <c r="D2223" s="27">
        <v>16.88</v>
      </c>
      <c r="E2223" s="27">
        <v>17.3</v>
      </c>
      <c r="F2223" s="27">
        <v>16.71</v>
      </c>
      <c r="G2223" s="27">
        <v>16.899999999999999</v>
      </c>
      <c r="H2223" s="27">
        <v>44600</v>
      </c>
      <c r="I2223" s="29" t="str">
        <f t="shared" si="35"/>
        <v>Closed</v>
      </c>
    </row>
    <row r="2224" spans="1:9">
      <c r="A2224" s="27" t="s">
        <v>25</v>
      </c>
      <c r="B2224" s="27" t="s">
        <v>15</v>
      </c>
      <c r="C2224" s="28">
        <v>39259</v>
      </c>
      <c r="D2224" s="27">
        <v>16.5</v>
      </c>
      <c r="E2224" s="27">
        <v>17.22</v>
      </c>
      <c r="F2224" s="27">
        <v>16.5</v>
      </c>
      <c r="G2224" s="27">
        <v>16.88</v>
      </c>
      <c r="H2224" s="27">
        <v>30100</v>
      </c>
      <c r="I2224" s="29" t="str">
        <f t="shared" si="35"/>
        <v>Open</v>
      </c>
    </row>
    <row r="2225" spans="1:9">
      <c r="A2225" s="27" t="s">
        <v>25</v>
      </c>
      <c r="B2225" s="27" t="s">
        <v>15</v>
      </c>
      <c r="C2225" s="28">
        <v>39258</v>
      </c>
      <c r="D2225" s="27">
        <v>16.93</v>
      </c>
      <c r="E2225" s="27">
        <v>16.93</v>
      </c>
      <c r="F2225" s="27">
        <v>15.3</v>
      </c>
      <c r="G2225" s="27">
        <v>16.440000000000001</v>
      </c>
      <c r="H2225" s="27">
        <v>118500</v>
      </c>
      <c r="I2225" s="29" t="str">
        <f t="shared" si="35"/>
        <v>Closed</v>
      </c>
    </row>
    <row r="2226" spans="1:9">
      <c r="A2226" s="27" t="s">
        <v>25</v>
      </c>
      <c r="B2226" s="27" t="s">
        <v>15</v>
      </c>
      <c r="C2226" s="28">
        <v>39255</v>
      </c>
      <c r="D2226" s="27">
        <v>16.95</v>
      </c>
      <c r="E2226" s="27">
        <v>16.95</v>
      </c>
      <c r="F2226" s="27">
        <v>16.5</v>
      </c>
      <c r="G2226" s="27">
        <v>16.93</v>
      </c>
      <c r="H2226" s="27">
        <v>35700</v>
      </c>
      <c r="I2226" s="29" t="str">
        <f t="shared" si="35"/>
        <v>Closed</v>
      </c>
    </row>
    <row r="2227" spans="1:9">
      <c r="A2227" s="27" t="s">
        <v>25</v>
      </c>
      <c r="B2227" s="27" t="s">
        <v>15</v>
      </c>
      <c r="C2227" s="28">
        <v>39254</v>
      </c>
      <c r="D2227" s="27">
        <v>17.55</v>
      </c>
      <c r="E2227" s="27">
        <v>17.600000000000001</v>
      </c>
      <c r="F2227" s="27">
        <v>16.850000000000001</v>
      </c>
      <c r="G2227" s="27">
        <v>17</v>
      </c>
      <c r="H2227" s="27">
        <v>64200</v>
      </c>
      <c r="I2227" s="29" t="str">
        <f t="shared" si="35"/>
        <v>Closed</v>
      </c>
    </row>
    <row r="2228" spans="1:9">
      <c r="A2228" s="27" t="s">
        <v>25</v>
      </c>
      <c r="B2228" s="27" t="s">
        <v>15</v>
      </c>
      <c r="C2228" s="28">
        <v>39253</v>
      </c>
      <c r="D2228" s="27">
        <v>16.7</v>
      </c>
      <c r="E2228" s="27">
        <v>17.71</v>
      </c>
      <c r="F2228" s="27">
        <v>16.350000000000001</v>
      </c>
      <c r="G2228" s="27">
        <v>17.71</v>
      </c>
      <c r="H2228" s="27">
        <v>43500</v>
      </c>
      <c r="I2228" s="29" t="str">
        <f t="shared" si="35"/>
        <v>Closed</v>
      </c>
    </row>
    <row r="2229" spans="1:9">
      <c r="A2229" s="27" t="s">
        <v>25</v>
      </c>
      <c r="B2229" s="27" t="s">
        <v>15</v>
      </c>
      <c r="C2229" s="28">
        <v>39252</v>
      </c>
      <c r="D2229" s="27">
        <v>16.86</v>
      </c>
      <c r="E2229" s="27">
        <v>16.95</v>
      </c>
      <c r="F2229" s="27">
        <v>16.399999999999999</v>
      </c>
      <c r="G2229" s="27">
        <v>16.78</v>
      </c>
      <c r="H2229" s="27">
        <v>48600</v>
      </c>
      <c r="I2229" s="29" t="str">
        <f t="shared" si="35"/>
        <v>Closed</v>
      </c>
    </row>
    <row r="2230" spans="1:9">
      <c r="A2230" s="27" t="s">
        <v>25</v>
      </c>
      <c r="B2230" s="27" t="s">
        <v>15</v>
      </c>
      <c r="C2230" s="28">
        <v>39251</v>
      </c>
      <c r="D2230" s="27">
        <v>16.61</v>
      </c>
      <c r="E2230" s="27">
        <v>16.96</v>
      </c>
      <c r="F2230" s="27">
        <v>16.47</v>
      </c>
      <c r="G2230" s="27">
        <v>16.96</v>
      </c>
      <c r="H2230" s="27">
        <v>75600</v>
      </c>
      <c r="I2230" s="29" t="str">
        <f t="shared" si="35"/>
        <v>Open</v>
      </c>
    </row>
    <row r="2231" spans="1:9">
      <c r="A2231" s="27" t="s">
        <v>25</v>
      </c>
      <c r="B2231" s="27" t="s">
        <v>15</v>
      </c>
      <c r="C2231" s="28">
        <v>39248</v>
      </c>
      <c r="D2231" s="27">
        <v>16.8</v>
      </c>
      <c r="E2231" s="27">
        <v>16.899999999999999</v>
      </c>
      <c r="F2231" s="27">
        <v>16.55</v>
      </c>
      <c r="G2231" s="27">
        <v>16.71</v>
      </c>
      <c r="H2231" s="27">
        <v>79300</v>
      </c>
      <c r="I2231" s="29" t="str">
        <f t="shared" si="35"/>
        <v>Closed</v>
      </c>
    </row>
    <row r="2232" spans="1:9">
      <c r="A2232" s="27" t="s">
        <v>25</v>
      </c>
      <c r="B2232" s="27" t="s">
        <v>15</v>
      </c>
      <c r="C2232" s="28">
        <v>39247</v>
      </c>
      <c r="D2232" s="27">
        <v>16.95</v>
      </c>
      <c r="E2232" s="27">
        <v>17.149999999999999</v>
      </c>
      <c r="F2232" s="27">
        <v>16.71</v>
      </c>
      <c r="G2232" s="27">
        <v>16.899999999999999</v>
      </c>
      <c r="H2232" s="27">
        <v>39800</v>
      </c>
      <c r="I2232" s="29" t="str">
        <f t="shared" si="35"/>
        <v>Closed</v>
      </c>
    </row>
    <row r="2233" spans="1:9">
      <c r="A2233" s="27" t="s">
        <v>25</v>
      </c>
      <c r="B2233" s="27" t="s">
        <v>15</v>
      </c>
      <c r="C2233" s="28">
        <v>39246</v>
      </c>
      <c r="D2233" s="27">
        <v>17.3</v>
      </c>
      <c r="E2233" s="27">
        <v>17.600000000000001</v>
      </c>
      <c r="F2233" s="27">
        <v>16.670000000000002</v>
      </c>
      <c r="G2233" s="27">
        <v>16.850000000000001</v>
      </c>
      <c r="H2233" s="27">
        <v>78500</v>
      </c>
      <c r="I2233" s="29" t="str">
        <f t="shared" si="35"/>
        <v>Closed</v>
      </c>
    </row>
    <row r="2234" spans="1:9">
      <c r="A2234" s="27" t="s">
        <v>25</v>
      </c>
      <c r="B2234" s="27" t="s">
        <v>15</v>
      </c>
      <c r="C2234" s="28">
        <v>39245</v>
      </c>
      <c r="D2234" s="27">
        <v>17.45</v>
      </c>
      <c r="E2234" s="27">
        <v>17.54</v>
      </c>
      <c r="F2234" s="27">
        <v>17.3</v>
      </c>
      <c r="G2234" s="27">
        <v>17.399999999999999</v>
      </c>
      <c r="H2234" s="27">
        <v>77900</v>
      </c>
      <c r="I2234" s="29" t="str">
        <f t="shared" si="35"/>
        <v>Open</v>
      </c>
    </row>
    <row r="2235" spans="1:9">
      <c r="A2235" s="27" t="s">
        <v>25</v>
      </c>
      <c r="B2235" s="27" t="s">
        <v>15</v>
      </c>
      <c r="C2235" s="28">
        <v>39244</v>
      </c>
      <c r="D2235" s="27">
        <v>16.41</v>
      </c>
      <c r="E2235" s="27">
        <v>17.579999999999998</v>
      </c>
      <c r="F2235" s="27">
        <v>16.2</v>
      </c>
      <c r="G2235" s="27">
        <v>17.45</v>
      </c>
      <c r="H2235" s="27">
        <v>121400</v>
      </c>
      <c r="I2235" s="29" t="str">
        <f t="shared" si="35"/>
        <v>Closed</v>
      </c>
    </row>
    <row r="2236" spans="1:9">
      <c r="A2236" s="27" t="s">
        <v>25</v>
      </c>
      <c r="B2236" s="27" t="s">
        <v>15</v>
      </c>
      <c r="C2236" s="28">
        <v>39241</v>
      </c>
      <c r="D2236" s="27">
        <v>15.7</v>
      </c>
      <c r="E2236" s="27">
        <v>16.5</v>
      </c>
      <c r="F2236" s="27">
        <v>15.55</v>
      </c>
      <c r="G2236" s="27">
        <v>16.41</v>
      </c>
      <c r="H2236" s="27">
        <v>150000</v>
      </c>
      <c r="I2236" s="29" t="str">
        <f t="shared" si="35"/>
        <v>Open</v>
      </c>
    </row>
    <row r="2237" spans="1:9">
      <c r="A2237" s="27" t="s">
        <v>25</v>
      </c>
      <c r="B2237" s="27" t="s">
        <v>15</v>
      </c>
      <c r="C2237" s="28">
        <v>39240</v>
      </c>
      <c r="D2237" s="27">
        <v>16.149999999999999</v>
      </c>
      <c r="E2237" s="27">
        <v>16.22</v>
      </c>
      <c r="F2237" s="27">
        <v>15.5</v>
      </c>
      <c r="G2237" s="27">
        <v>15.83</v>
      </c>
      <c r="H2237" s="27">
        <v>97100</v>
      </c>
      <c r="I2237" s="29" t="str">
        <f t="shared" si="35"/>
        <v>Closed</v>
      </c>
    </row>
    <row r="2238" spans="1:9">
      <c r="A2238" s="27" t="s">
        <v>25</v>
      </c>
      <c r="B2238" s="27" t="s">
        <v>15</v>
      </c>
      <c r="C2238" s="28">
        <v>39239</v>
      </c>
      <c r="D2238" s="27">
        <v>16.93</v>
      </c>
      <c r="E2238" s="27">
        <v>16.93</v>
      </c>
      <c r="F2238" s="27">
        <v>16.04</v>
      </c>
      <c r="G2238" s="27">
        <v>16.14</v>
      </c>
      <c r="H2238" s="27">
        <v>105500</v>
      </c>
      <c r="I2238" s="29" t="str">
        <f t="shared" si="35"/>
        <v>Closed</v>
      </c>
    </row>
    <row r="2239" spans="1:9">
      <c r="A2239" s="27" t="s">
        <v>25</v>
      </c>
      <c r="B2239" s="27" t="s">
        <v>15</v>
      </c>
      <c r="C2239" s="28">
        <v>39238</v>
      </c>
      <c r="D2239" s="27">
        <v>17</v>
      </c>
      <c r="E2239" s="27">
        <v>17.149999999999999</v>
      </c>
      <c r="F2239" s="27">
        <v>16.329999999999998</v>
      </c>
      <c r="G2239" s="27">
        <v>17.03</v>
      </c>
      <c r="H2239" s="27">
        <v>96300</v>
      </c>
      <c r="I2239" s="29" t="str">
        <f t="shared" si="35"/>
        <v>Closed</v>
      </c>
    </row>
    <row r="2240" spans="1:9">
      <c r="A2240" s="27" t="s">
        <v>25</v>
      </c>
      <c r="B2240" s="27" t="s">
        <v>15</v>
      </c>
      <c r="C2240" s="28">
        <v>39237</v>
      </c>
      <c r="D2240" s="27">
        <v>17.899999999999999</v>
      </c>
      <c r="E2240" s="27">
        <v>17.899999999999999</v>
      </c>
      <c r="F2240" s="27">
        <v>16.920000000000002</v>
      </c>
      <c r="G2240" s="27">
        <v>17</v>
      </c>
      <c r="H2240" s="27">
        <v>167100</v>
      </c>
      <c r="I2240" s="29" t="str">
        <f t="shared" si="35"/>
        <v>Closed</v>
      </c>
    </row>
    <row r="2241" spans="1:9">
      <c r="A2241" s="27" t="s">
        <v>25</v>
      </c>
      <c r="B2241" s="27" t="s">
        <v>15</v>
      </c>
      <c r="C2241" s="28">
        <v>39234</v>
      </c>
      <c r="D2241" s="27">
        <v>18.25</v>
      </c>
      <c r="E2241" s="27">
        <v>18.350000000000001</v>
      </c>
      <c r="F2241" s="27">
        <v>17.7</v>
      </c>
      <c r="G2241" s="27">
        <v>18</v>
      </c>
      <c r="H2241" s="27">
        <v>90400</v>
      </c>
      <c r="I2241" s="29" t="str">
        <f t="shared" si="35"/>
        <v>Closed</v>
      </c>
    </row>
    <row r="2242" spans="1:9">
      <c r="A2242" s="27" t="s">
        <v>25</v>
      </c>
      <c r="B2242" s="27" t="s">
        <v>15</v>
      </c>
      <c r="C2242" s="28">
        <v>39233</v>
      </c>
      <c r="D2242" s="27">
        <v>18.47</v>
      </c>
      <c r="E2242" s="27">
        <v>18.52</v>
      </c>
      <c r="F2242" s="27">
        <v>18.149999999999999</v>
      </c>
      <c r="G2242" s="27">
        <v>18.28</v>
      </c>
      <c r="H2242" s="27">
        <v>124900</v>
      </c>
      <c r="I2242" s="29" t="str">
        <f t="shared" si="35"/>
        <v>Closed</v>
      </c>
    </row>
    <row r="2243" spans="1:9">
      <c r="A2243" s="27" t="s">
        <v>25</v>
      </c>
      <c r="B2243" s="27" t="s">
        <v>15</v>
      </c>
      <c r="C2243" s="28">
        <v>39232</v>
      </c>
      <c r="D2243" s="27">
        <v>18.5</v>
      </c>
      <c r="E2243" s="27">
        <v>18.690000000000001</v>
      </c>
      <c r="F2243" s="27">
        <v>18.3</v>
      </c>
      <c r="G2243" s="27">
        <v>18.46</v>
      </c>
      <c r="H2243" s="27">
        <v>90200</v>
      </c>
      <c r="I2243" s="29" t="str">
        <f t="shared" si="35"/>
        <v>Closed</v>
      </c>
    </row>
    <row r="2244" spans="1:9">
      <c r="A2244" s="27" t="s">
        <v>25</v>
      </c>
      <c r="B2244" s="27" t="s">
        <v>15</v>
      </c>
      <c r="C2244" s="28">
        <v>39231</v>
      </c>
      <c r="D2244" s="27">
        <v>18.600000000000001</v>
      </c>
      <c r="E2244" s="27">
        <v>18.75</v>
      </c>
      <c r="F2244" s="27">
        <v>17.8</v>
      </c>
      <c r="G2244" s="27">
        <v>18.48</v>
      </c>
      <c r="H2244" s="27">
        <v>107700</v>
      </c>
      <c r="I2244" s="29" t="str">
        <f t="shared" ref="I2244:I2307" si="36">IF(F2244&lt;D2244-0.15,"Closed","Open")</f>
        <v>Closed</v>
      </c>
    </row>
    <row r="2245" spans="1:9">
      <c r="A2245" s="27" t="s">
        <v>25</v>
      </c>
      <c r="B2245" s="27" t="s">
        <v>15</v>
      </c>
      <c r="C2245" s="28">
        <v>39227</v>
      </c>
      <c r="D2245" s="27">
        <v>18.8</v>
      </c>
      <c r="E2245" s="27">
        <v>18.899999999999999</v>
      </c>
      <c r="F2245" s="27">
        <v>18.45</v>
      </c>
      <c r="G2245" s="27">
        <v>18.55</v>
      </c>
      <c r="H2245" s="27">
        <v>289700</v>
      </c>
      <c r="I2245" s="29" t="str">
        <f t="shared" si="36"/>
        <v>Closed</v>
      </c>
    </row>
    <row r="2246" spans="1:9">
      <c r="A2246" s="27" t="s">
        <v>25</v>
      </c>
      <c r="B2246" s="27" t="s">
        <v>15</v>
      </c>
      <c r="C2246" s="28">
        <v>39226</v>
      </c>
      <c r="D2246" s="27">
        <v>19.13</v>
      </c>
      <c r="E2246" s="27">
        <v>19.13</v>
      </c>
      <c r="F2246" s="27">
        <v>18.75</v>
      </c>
      <c r="G2246" s="27">
        <v>18.8</v>
      </c>
      <c r="H2246" s="27">
        <v>260800</v>
      </c>
      <c r="I2246" s="29" t="str">
        <f t="shared" si="36"/>
        <v>Closed</v>
      </c>
    </row>
    <row r="2247" spans="1:9">
      <c r="A2247" s="27" t="s">
        <v>25</v>
      </c>
      <c r="B2247" s="27" t="s">
        <v>15</v>
      </c>
      <c r="C2247" s="28">
        <v>39225</v>
      </c>
      <c r="D2247" s="27">
        <v>19.399999999999999</v>
      </c>
      <c r="E2247" s="27">
        <v>19.399999999999999</v>
      </c>
      <c r="F2247" s="27">
        <v>19.11</v>
      </c>
      <c r="G2247" s="27">
        <v>19.13</v>
      </c>
      <c r="H2247" s="27">
        <v>93800</v>
      </c>
      <c r="I2247" s="29" t="str">
        <f t="shared" si="36"/>
        <v>Closed</v>
      </c>
    </row>
    <row r="2248" spans="1:9">
      <c r="A2248" s="27" t="s">
        <v>25</v>
      </c>
      <c r="B2248" s="27" t="s">
        <v>15</v>
      </c>
      <c r="C2248" s="28">
        <v>39224</v>
      </c>
      <c r="D2248" s="27">
        <v>18.899999999999999</v>
      </c>
      <c r="E2248" s="27">
        <v>19.399999999999999</v>
      </c>
      <c r="F2248" s="27">
        <v>18.899999999999999</v>
      </c>
      <c r="G2248" s="27">
        <v>19.399999999999999</v>
      </c>
      <c r="H2248" s="27">
        <v>104300</v>
      </c>
      <c r="I2248" s="29" t="str">
        <f t="shared" si="36"/>
        <v>Open</v>
      </c>
    </row>
    <row r="2249" spans="1:9">
      <c r="A2249" s="27" t="s">
        <v>25</v>
      </c>
      <c r="B2249" s="27" t="s">
        <v>15</v>
      </c>
      <c r="C2249" s="28">
        <v>39223</v>
      </c>
      <c r="D2249" s="27">
        <v>18.96</v>
      </c>
      <c r="E2249" s="27">
        <v>19</v>
      </c>
      <c r="F2249" s="27">
        <v>18.8</v>
      </c>
      <c r="G2249" s="27">
        <v>18.93</v>
      </c>
      <c r="H2249" s="27">
        <v>71200</v>
      </c>
      <c r="I2249" s="29" t="str">
        <f t="shared" si="36"/>
        <v>Closed</v>
      </c>
    </row>
    <row r="2250" spans="1:9">
      <c r="A2250" s="27" t="s">
        <v>25</v>
      </c>
      <c r="B2250" s="27" t="s">
        <v>15</v>
      </c>
      <c r="C2250" s="28">
        <v>39220</v>
      </c>
      <c r="D2250" s="27">
        <v>18.3</v>
      </c>
      <c r="E2250" s="27">
        <v>18.96</v>
      </c>
      <c r="F2250" s="27">
        <v>18.3</v>
      </c>
      <c r="G2250" s="27">
        <v>18.96</v>
      </c>
      <c r="H2250" s="27">
        <v>112400</v>
      </c>
      <c r="I2250" s="29" t="str">
        <f t="shared" si="36"/>
        <v>Open</v>
      </c>
    </row>
    <row r="2251" spans="1:9">
      <c r="A2251" s="27" t="s">
        <v>25</v>
      </c>
      <c r="B2251" s="27" t="s">
        <v>15</v>
      </c>
      <c r="C2251" s="28">
        <v>39219</v>
      </c>
      <c r="D2251" s="27">
        <v>18.059999999999999</v>
      </c>
      <c r="E2251" s="27">
        <v>18.399999999999999</v>
      </c>
      <c r="F2251" s="27">
        <v>18</v>
      </c>
      <c r="G2251" s="27">
        <v>18.399999999999999</v>
      </c>
      <c r="H2251" s="27">
        <v>45900</v>
      </c>
      <c r="I2251" s="29" t="str">
        <f t="shared" si="36"/>
        <v>Open</v>
      </c>
    </row>
    <row r="2252" spans="1:9">
      <c r="A2252" s="27" t="s">
        <v>25</v>
      </c>
      <c r="B2252" s="27" t="s">
        <v>15</v>
      </c>
      <c r="C2252" s="28">
        <v>39218</v>
      </c>
      <c r="D2252" s="27">
        <v>18.3</v>
      </c>
      <c r="E2252" s="27">
        <v>18.399999999999999</v>
      </c>
      <c r="F2252" s="27">
        <v>18</v>
      </c>
      <c r="G2252" s="27">
        <v>18.04</v>
      </c>
      <c r="H2252" s="27">
        <v>129000</v>
      </c>
      <c r="I2252" s="29" t="str">
        <f t="shared" si="36"/>
        <v>Closed</v>
      </c>
    </row>
    <row r="2253" spans="1:9">
      <c r="A2253" s="27" t="s">
        <v>25</v>
      </c>
      <c r="B2253" s="27" t="s">
        <v>15</v>
      </c>
      <c r="C2253" s="28">
        <v>39217</v>
      </c>
      <c r="D2253" s="27">
        <v>18.55</v>
      </c>
      <c r="E2253" s="27">
        <v>18.95</v>
      </c>
      <c r="F2253" s="27">
        <v>18.29</v>
      </c>
      <c r="G2253" s="27">
        <v>18.29</v>
      </c>
      <c r="H2253" s="27">
        <v>142500</v>
      </c>
      <c r="I2253" s="29" t="str">
        <f t="shared" si="36"/>
        <v>Closed</v>
      </c>
    </row>
    <row r="2254" spans="1:9">
      <c r="A2254" s="27" t="s">
        <v>25</v>
      </c>
      <c r="B2254" s="27" t="s">
        <v>15</v>
      </c>
      <c r="C2254" s="28">
        <v>39216</v>
      </c>
      <c r="D2254" s="27">
        <v>18.899999999999999</v>
      </c>
      <c r="E2254" s="27">
        <v>18.899999999999999</v>
      </c>
      <c r="F2254" s="27">
        <v>18.63</v>
      </c>
      <c r="G2254" s="27">
        <v>18.649999999999999</v>
      </c>
      <c r="H2254" s="27">
        <v>58400</v>
      </c>
      <c r="I2254" s="29" t="str">
        <f t="shared" si="36"/>
        <v>Closed</v>
      </c>
    </row>
    <row r="2255" spans="1:9">
      <c r="A2255" s="27" t="s">
        <v>25</v>
      </c>
      <c r="B2255" s="27" t="s">
        <v>15</v>
      </c>
      <c r="C2255" s="28">
        <v>39213</v>
      </c>
      <c r="D2255" s="27">
        <v>18.45</v>
      </c>
      <c r="E2255" s="27">
        <v>19.05</v>
      </c>
      <c r="F2255" s="27">
        <v>18.45</v>
      </c>
      <c r="G2255" s="27">
        <v>18.899999999999999</v>
      </c>
      <c r="H2255" s="27">
        <v>83500</v>
      </c>
      <c r="I2255" s="29" t="str">
        <f t="shared" si="36"/>
        <v>Open</v>
      </c>
    </row>
    <row r="2256" spans="1:9">
      <c r="A2256" s="27" t="s">
        <v>25</v>
      </c>
      <c r="B2256" s="27" t="s">
        <v>15</v>
      </c>
      <c r="C2256" s="28">
        <v>39212</v>
      </c>
      <c r="D2256" s="27">
        <v>17.75</v>
      </c>
      <c r="E2256" s="27">
        <v>18.2</v>
      </c>
      <c r="F2256" s="27">
        <v>17.649999999999999</v>
      </c>
      <c r="G2256" s="27">
        <v>18.03</v>
      </c>
      <c r="H2256" s="27">
        <v>122900</v>
      </c>
      <c r="I2256" s="29" t="str">
        <f t="shared" si="36"/>
        <v>Open</v>
      </c>
    </row>
    <row r="2257" spans="1:9">
      <c r="A2257" s="27" t="s">
        <v>25</v>
      </c>
      <c r="B2257" s="27" t="s">
        <v>15</v>
      </c>
      <c r="C2257" s="28">
        <v>39211</v>
      </c>
      <c r="D2257" s="27">
        <v>17.37</v>
      </c>
      <c r="E2257" s="27">
        <v>17.899999999999999</v>
      </c>
      <c r="F2257" s="27">
        <v>17.37</v>
      </c>
      <c r="G2257" s="27">
        <v>17.899999999999999</v>
      </c>
      <c r="H2257" s="27">
        <v>131000</v>
      </c>
      <c r="I2257" s="29" t="str">
        <f t="shared" si="36"/>
        <v>Open</v>
      </c>
    </row>
    <row r="2258" spans="1:9">
      <c r="A2258" s="27" t="s">
        <v>25</v>
      </c>
      <c r="B2258" s="27" t="s">
        <v>15</v>
      </c>
      <c r="C2258" s="28">
        <v>39210</v>
      </c>
      <c r="D2258" s="27">
        <v>17.71</v>
      </c>
      <c r="E2258" s="27">
        <v>17.78</v>
      </c>
      <c r="F2258" s="27">
        <v>17.41</v>
      </c>
      <c r="G2258" s="27">
        <v>17.47</v>
      </c>
      <c r="H2258" s="27">
        <v>59700</v>
      </c>
      <c r="I2258" s="29" t="str">
        <f t="shared" si="36"/>
        <v>Closed</v>
      </c>
    </row>
    <row r="2259" spans="1:9">
      <c r="A2259" s="27" t="s">
        <v>25</v>
      </c>
      <c r="B2259" s="27" t="s">
        <v>15</v>
      </c>
      <c r="C2259" s="28">
        <v>39209</v>
      </c>
      <c r="D2259" s="27">
        <v>17.600000000000001</v>
      </c>
      <c r="E2259" s="27">
        <v>17.91</v>
      </c>
      <c r="F2259" s="27">
        <v>17.399999999999999</v>
      </c>
      <c r="G2259" s="27">
        <v>17.86</v>
      </c>
      <c r="H2259" s="27">
        <v>99300</v>
      </c>
      <c r="I2259" s="29" t="str">
        <f t="shared" si="36"/>
        <v>Closed</v>
      </c>
    </row>
    <row r="2260" spans="1:9">
      <c r="A2260" s="27" t="s">
        <v>25</v>
      </c>
      <c r="B2260" s="27" t="s">
        <v>15</v>
      </c>
      <c r="C2260" s="28">
        <v>39206</v>
      </c>
      <c r="D2260" s="27">
        <v>17.600000000000001</v>
      </c>
      <c r="E2260" s="27">
        <v>17.8</v>
      </c>
      <c r="F2260" s="27">
        <v>17.149999999999999</v>
      </c>
      <c r="G2260" s="27">
        <v>17.600000000000001</v>
      </c>
      <c r="H2260" s="27">
        <v>116300</v>
      </c>
      <c r="I2260" s="29" t="str">
        <f t="shared" si="36"/>
        <v>Closed</v>
      </c>
    </row>
    <row r="2261" spans="1:9">
      <c r="A2261" s="27" t="s">
        <v>25</v>
      </c>
      <c r="B2261" s="27" t="s">
        <v>15</v>
      </c>
      <c r="C2261" s="28">
        <v>39205</v>
      </c>
      <c r="D2261" s="27">
        <v>17</v>
      </c>
      <c r="E2261" s="27">
        <v>17.850000000000001</v>
      </c>
      <c r="F2261" s="27">
        <v>17</v>
      </c>
      <c r="G2261" s="27">
        <v>17.600000000000001</v>
      </c>
      <c r="H2261" s="27">
        <v>63900</v>
      </c>
      <c r="I2261" s="29" t="str">
        <f t="shared" si="36"/>
        <v>Open</v>
      </c>
    </row>
    <row r="2262" spans="1:9">
      <c r="A2262" s="27" t="s">
        <v>25</v>
      </c>
      <c r="B2262" s="27" t="s">
        <v>15</v>
      </c>
      <c r="C2262" s="28">
        <v>39204</v>
      </c>
      <c r="D2262" s="27">
        <v>17.05</v>
      </c>
      <c r="E2262" s="27">
        <v>17.3</v>
      </c>
      <c r="F2262" s="27">
        <v>16.8</v>
      </c>
      <c r="G2262" s="27">
        <v>17.18</v>
      </c>
      <c r="H2262" s="27">
        <v>103300</v>
      </c>
      <c r="I2262" s="29" t="str">
        <f t="shared" si="36"/>
        <v>Closed</v>
      </c>
    </row>
    <row r="2263" spans="1:9">
      <c r="A2263" s="27" t="s">
        <v>25</v>
      </c>
      <c r="B2263" s="27" t="s">
        <v>15</v>
      </c>
      <c r="C2263" s="28">
        <v>39203</v>
      </c>
      <c r="D2263" s="27">
        <v>16.5</v>
      </c>
      <c r="E2263" s="27">
        <v>17.05</v>
      </c>
      <c r="F2263" s="27">
        <v>16.5</v>
      </c>
      <c r="G2263" s="27">
        <v>17.05</v>
      </c>
      <c r="H2263" s="27">
        <v>89000</v>
      </c>
      <c r="I2263" s="29" t="str">
        <f t="shared" si="36"/>
        <v>Open</v>
      </c>
    </row>
    <row r="2264" spans="1:9">
      <c r="A2264" s="27" t="s">
        <v>25</v>
      </c>
      <c r="B2264" s="27" t="s">
        <v>15</v>
      </c>
      <c r="C2264" s="28">
        <v>39202</v>
      </c>
      <c r="D2264" s="27">
        <v>17</v>
      </c>
      <c r="E2264" s="27">
        <v>17.03</v>
      </c>
      <c r="F2264" s="27">
        <v>16.7</v>
      </c>
      <c r="G2264" s="27">
        <v>16.75</v>
      </c>
      <c r="H2264" s="27">
        <v>76800</v>
      </c>
      <c r="I2264" s="29" t="str">
        <f t="shared" si="36"/>
        <v>Closed</v>
      </c>
    </row>
    <row r="2265" spans="1:9">
      <c r="A2265" s="27" t="s">
        <v>25</v>
      </c>
      <c r="B2265" s="27" t="s">
        <v>15</v>
      </c>
      <c r="C2265" s="28">
        <v>39199</v>
      </c>
      <c r="D2265" s="27">
        <v>16.95</v>
      </c>
      <c r="E2265" s="27">
        <v>17.059999999999999</v>
      </c>
      <c r="F2265" s="27">
        <v>16.86</v>
      </c>
      <c r="G2265" s="27">
        <v>17.05</v>
      </c>
      <c r="H2265" s="27">
        <v>102200</v>
      </c>
      <c r="I2265" s="29" t="str">
        <f t="shared" si="36"/>
        <v>Open</v>
      </c>
    </row>
    <row r="2266" spans="1:9">
      <c r="A2266" s="27" t="s">
        <v>25</v>
      </c>
      <c r="B2266" s="27" t="s">
        <v>15</v>
      </c>
      <c r="C2266" s="28">
        <v>39198</v>
      </c>
      <c r="D2266" s="27">
        <v>16.53</v>
      </c>
      <c r="E2266" s="27">
        <v>17.100000000000001</v>
      </c>
      <c r="F2266" s="27">
        <v>16.149999999999999</v>
      </c>
      <c r="G2266" s="27">
        <v>17</v>
      </c>
      <c r="H2266" s="27">
        <v>167700</v>
      </c>
      <c r="I2266" s="29" t="str">
        <f t="shared" si="36"/>
        <v>Closed</v>
      </c>
    </row>
    <row r="2267" spans="1:9">
      <c r="A2267" s="27" t="s">
        <v>25</v>
      </c>
      <c r="B2267" s="27" t="s">
        <v>15</v>
      </c>
      <c r="C2267" s="28">
        <v>39197</v>
      </c>
      <c r="D2267" s="27">
        <v>16.600000000000001</v>
      </c>
      <c r="E2267" s="27">
        <v>17.149999999999999</v>
      </c>
      <c r="F2267" s="27">
        <v>16.079999999999998</v>
      </c>
      <c r="G2267" s="27">
        <v>16.53</v>
      </c>
      <c r="H2267" s="27">
        <v>146700</v>
      </c>
      <c r="I2267" s="29" t="str">
        <f t="shared" si="36"/>
        <v>Closed</v>
      </c>
    </row>
    <row r="2268" spans="1:9">
      <c r="A2268" s="27" t="s">
        <v>25</v>
      </c>
      <c r="B2268" s="27" t="s">
        <v>15</v>
      </c>
      <c r="C2268" s="28">
        <v>39196</v>
      </c>
      <c r="D2268" s="27">
        <v>15.9</v>
      </c>
      <c r="E2268" s="27">
        <v>17.7</v>
      </c>
      <c r="F2268" s="27">
        <v>15.9</v>
      </c>
      <c r="G2268" s="27">
        <v>16.5</v>
      </c>
      <c r="H2268" s="27">
        <v>265200</v>
      </c>
      <c r="I2268" s="29" t="str">
        <f t="shared" si="36"/>
        <v>Open</v>
      </c>
    </row>
    <row r="2269" spans="1:9">
      <c r="A2269" s="27" t="s">
        <v>25</v>
      </c>
      <c r="B2269" s="27" t="s">
        <v>15</v>
      </c>
      <c r="C2269" s="28">
        <v>39195</v>
      </c>
      <c r="D2269" s="27">
        <v>15.31</v>
      </c>
      <c r="E2269" s="27">
        <v>16.010000000000002</v>
      </c>
      <c r="F2269" s="27">
        <v>15.2</v>
      </c>
      <c r="G2269" s="27">
        <v>15.9</v>
      </c>
      <c r="H2269" s="27">
        <v>99400</v>
      </c>
      <c r="I2269" s="29" t="str">
        <f t="shared" si="36"/>
        <v>Open</v>
      </c>
    </row>
    <row r="2270" spans="1:9">
      <c r="A2270" s="27" t="s">
        <v>25</v>
      </c>
      <c r="B2270" s="27" t="s">
        <v>15</v>
      </c>
      <c r="C2270" s="28">
        <v>39192</v>
      </c>
      <c r="D2270" s="27">
        <v>15.3</v>
      </c>
      <c r="E2270" s="27">
        <v>15.75</v>
      </c>
      <c r="F2270" s="27">
        <v>15.2</v>
      </c>
      <c r="G2270" s="27">
        <v>15.31</v>
      </c>
      <c r="H2270" s="27">
        <v>129900</v>
      </c>
      <c r="I2270" s="29" t="str">
        <f t="shared" si="36"/>
        <v>Open</v>
      </c>
    </row>
    <row r="2271" spans="1:9">
      <c r="A2271" s="27" t="s">
        <v>25</v>
      </c>
      <c r="B2271" s="27" t="s">
        <v>15</v>
      </c>
      <c r="C2271" s="28">
        <v>39191</v>
      </c>
      <c r="D2271" s="27">
        <v>15.6</v>
      </c>
      <c r="E2271" s="27">
        <v>15.85</v>
      </c>
      <c r="F2271" s="27">
        <v>15.31</v>
      </c>
      <c r="G2271" s="27">
        <v>15.51</v>
      </c>
      <c r="H2271" s="27">
        <v>69500</v>
      </c>
      <c r="I2271" s="29" t="str">
        <f t="shared" si="36"/>
        <v>Closed</v>
      </c>
    </row>
    <row r="2272" spans="1:9">
      <c r="A2272" s="27" t="s">
        <v>25</v>
      </c>
      <c r="B2272" s="27" t="s">
        <v>15</v>
      </c>
      <c r="C2272" s="28">
        <v>39190</v>
      </c>
      <c r="D2272" s="27">
        <v>15.26</v>
      </c>
      <c r="E2272" s="27">
        <v>15.61</v>
      </c>
      <c r="F2272" s="27">
        <v>14.75</v>
      </c>
      <c r="G2272" s="27">
        <v>15.58</v>
      </c>
      <c r="H2272" s="27">
        <v>107200</v>
      </c>
      <c r="I2272" s="29" t="str">
        <f t="shared" si="36"/>
        <v>Closed</v>
      </c>
    </row>
    <row r="2273" spans="1:9">
      <c r="A2273" s="27" t="s">
        <v>25</v>
      </c>
      <c r="B2273" s="27" t="s">
        <v>15</v>
      </c>
      <c r="C2273" s="28">
        <v>39189</v>
      </c>
      <c r="D2273" s="27">
        <v>15.75</v>
      </c>
      <c r="E2273" s="27">
        <v>16</v>
      </c>
      <c r="F2273" s="27">
        <v>15.25</v>
      </c>
      <c r="G2273" s="27">
        <v>15.26</v>
      </c>
      <c r="H2273" s="27">
        <v>48600</v>
      </c>
      <c r="I2273" s="29" t="str">
        <f t="shared" si="36"/>
        <v>Closed</v>
      </c>
    </row>
    <row r="2274" spans="1:9">
      <c r="A2274" s="27" t="s">
        <v>25</v>
      </c>
      <c r="B2274" s="27" t="s">
        <v>15</v>
      </c>
      <c r="C2274" s="28">
        <v>39188</v>
      </c>
      <c r="D2274" s="27">
        <v>15.11</v>
      </c>
      <c r="E2274" s="27">
        <v>16</v>
      </c>
      <c r="F2274" s="27">
        <v>15.03</v>
      </c>
      <c r="G2274" s="27">
        <v>16</v>
      </c>
      <c r="H2274" s="27">
        <v>57400</v>
      </c>
      <c r="I2274" s="29" t="str">
        <f t="shared" si="36"/>
        <v>Open</v>
      </c>
    </row>
    <row r="2275" spans="1:9">
      <c r="A2275" s="27" t="s">
        <v>25</v>
      </c>
      <c r="B2275" s="27" t="s">
        <v>15</v>
      </c>
      <c r="C2275" s="28">
        <v>39185</v>
      </c>
      <c r="D2275" s="27">
        <v>15.25</v>
      </c>
      <c r="E2275" s="27">
        <v>15.25</v>
      </c>
      <c r="F2275" s="27">
        <v>15.07</v>
      </c>
      <c r="G2275" s="27">
        <v>15.14</v>
      </c>
      <c r="H2275" s="27">
        <v>47400</v>
      </c>
      <c r="I2275" s="29" t="str">
        <f t="shared" si="36"/>
        <v>Closed</v>
      </c>
    </row>
    <row r="2276" spans="1:9">
      <c r="A2276" s="27" t="s">
        <v>25</v>
      </c>
      <c r="B2276" s="27" t="s">
        <v>15</v>
      </c>
      <c r="C2276" s="28">
        <v>39184</v>
      </c>
      <c r="D2276" s="27">
        <v>15.15</v>
      </c>
      <c r="E2276" s="27">
        <v>15.4</v>
      </c>
      <c r="F2276" s="27">
        <v>15.02</v>
      </c>
      <c r="G2276" s="27">
        <v>15.1</v>
      </c>
      <c r="H2276" s="27">
        <v>109100</v>
      </c>
      <c r="I2276" s="29" t="str">
        <f t="shared" si="36"/>
        <v>Open</v>
      </c>
    </row>
    <row r="2277" spans="1:9">
      <c r="A2277" s="27" t="s">
        <v>25</v>
      </c>
      <c r="B2277" s="27" t="s">
        <v>15</v>
      </c>
      <c r="C2277" s="28">
        <v>39183</v>
      </c>
      <c r="D2277" s="27">
        <v>15.2</v>
      </c>
      <c r="E2277" s="27">
        <v>15.52</v>
      </c>
      <c r="F2277" s="27">
        <v>15.15</v>
      </c>
      <c r="G2277" s="27">
        <v>15.5</v>
      </c>
      <c r="H2277" s="27">
        <v>33200</v>
      </c>
      <c r="I2277" s="29" t="str">
        <f t="shared" si="36"/>
        <v>Open</v>
      </c>
    </row>
    <row r="2278" spans="1:9">
      <c r="A2278" s="27" t="s">
        <v>25</v>
      </c>
      <c r="B2278" s="27" t="s">
        <v>15</v>
      </c>
      <c r="C2278" s="28">
        <v>39182</v>
      </c>
      <c r="D2278" s="27">
        <v>15.3</v>
      </c>
      <c r="E2278" s="27">
        <v>15.3</v>
      </c>
      <c r="F2278" s="27">
        <v>15.1</v>
      </c>
      <c r="G2278" s="27">
        <v>15.23</v>
      </c>
      <c r="H2278" s="27">
        <v>19800</v>
      </c>
      <c r="I2278" s="29" t="str">
        <f t="shared" si="36"/>
        <v>Closed</v>
      </c>
    </row>
    <row r="2279" spans="1:9">
      <c r="A2279" s="27" t="s">
        <v>25</v>
      </c>
      <c r="B2279" s="27" t="s">
        <v>15</v>
      </c>
      <c r="C2279" s="28">
        <v>39181</v>
      </c>
      <c r="D2279" s="27">
        <v>14.81</v>
      </c>
      <c r="E2279" s="27">
        <v>15.2</v>
      </c>
      <c r="F2279" s="27">
        <v>14.75</v>
      </c>
      <c r="G2279" s="27">
        <v>15.2</v>
      </c>
      <c r="H2279" s="27">
        <v>83300</v>
      </c>
      <c r="I2279" s="29" t="str">
        <f t="shared" si="36"/>
        <v>Open</v>
      </c>
    </row>
    <row r="2280" spans="1:9">
      <c r="A2280" s="27" t="s">
        <v>25</v>
      </c>
      <c r="B2280" s="27" t="s">
        <v>15</v>
      </c>
      <c r="C2280" s="28">
        <v>39177</v>
      </c>
      <c r="D2280" s="27">
        <v>14.1</v>
      </c>
      <c r="E2280" s="27">
        <v>14.8</v>
      </c>
      <c r="F2280" s="27">
        <v>14</v>
      </c>
      <c r="G2280" s="27">
        <v>14.71</v>
      </c>
      <c r="H2280" s="27">
        <v>210400</v>
      </c>
      <c r="I2280" s="29" t="str">
        <f t="shared" si="36"/>
        <v>Open</v>
      </c>
    </row>
    <row r="2281" spans="1:9">
      <c r="A2281" s="27" t="s">
        <v>25</v>
      </c>
      <c r="B2281" s="27" t="s">
        <v>15</v>
      </c>
      <c r="C2281" s="28">
        <v>39176</v>
      </c>
      <c r="D2281" s="27">
        <v>14.8</v>
      </c>
      <c r="E2281" s="27">
        <v>14.92</v>
      </c>
      <c r="F2281" s="27">
        <v>14.35</v>
      </c>
      <c r="G2281" s="27">
        <v>14.5</v>
      </c>
      <c r="H2281" s="27">
        <v>58600</v>
      </c>
      <c r="I2281" s="29" t="str">
        <f t="shared" si="36"/>
        <v>Closed</v>
      </c>
    </row>
    <row r="2282" spans="1:9">
      <c r="A2282" s="27" t="s">
        <v>25</v>
      </c>
      <c r="B2282" s="27" t="s">
        <v>15</v>
      </c>
      <c r="C2282" s="28">
        <v>39175</v>
      </c>
      <c r="D2282" s="27">
        <v>15.29</v>
      </c>
      <c r="E2282" s="27">
        <v>15.3</v>
      </c>
      <c r="F2282" s="27">
        <v>14.75</v>
      </c>
      <c r="G2282" s="27">
        <v>14.85</v>
      </c>
      <c r="H2282" s="27">
        <v>119300</v>
      </c>
      <c r="I2282" s="29" t="str">
        <f t="shared" si="36"/>
        <v>Closed</v>
      </c>
    </row>
    <row r="2283" spans="1:9">
      <c r="A2283" s="27" t="s">
        <v>25</v>
      </c>
      <c r="B2283" s="27" t="s">
        <v>15</v>
      </c>
      <c r="C2283" s="28">
        <v>39174</v>
      </c>
      <c r="D2283" s="27">
        <v>15.3</v>
      </c>
      <c r="E2283" s="27">
        <v>15.4</v>
      </c>
      <c r="F2283" s="27">
        <v>15</v>
      </c>
      <c r="G2283" s="27">
        <v>15.35</v>
      </c>
      <c r="H2283" s="27">
        <v>121500</v>
      </c>
      <c r="I2283" s="29" t="str">
        <f t="shared" si="36"/>
        <v>Closed</v>
      </c>
    </row>
    <row r="2284" spans="1:9">
      <c r="A2284" s="27" t="s">
        <v>25</v>
      </c>
      <c r="B2284" s="27" t="s">
        <v>15</v>
      </c>
      <c r="C2284" s="28">
        <v>39171</v>
      </c>
      <c r="D2284" s="27">
        <v>15.5</v>
      </c>
      <c r="E2284" s="27">
        <v>15.75</v>
      </c>
      <c r="F2284" s="27">
        <v>15.23</v>
      </c>
      <c r="G2284" s="27">
        <v>15.4</v>
      </c>
      <c r="H2284" s="27">
        <v>158400</v>
      </c>
      <c r="I2284" s="29" t="str">
        <f t="shared" si="36"/>
        <v>Closed</v>
      </c>
    </row>
    <row r="2285" spans="1:9">
      <c r="A2285" s="27" t="s">
        <v>25</v>
      </c>
      <c r="B2285" s="27" t="s">
        <v>15</v>
      </c>
      <c r="C2285" s="28">
        <v>39170</v>
      </c>
      <c r="D2285" s="27">
        <v>15.2</v>
      </c>
      <c r="E2285" s="27">
        <v>15.85</v>
      </c>
      <c r="F2285" s="27">
        <v>15.2</v>
      </c>
      <c r="G2285" s="27">
        <v>15.6</v>
      </c>
      <c r="H2285" s="27">
        <v>320000</v>
      </c>
      <c r="I2285" s="29" t="str">
        <f t="shared" si="36"/>
        <v>Open</v>
      </c>
    </row>
    <row r="2286" spans="1:9">
      <c r="A2286" s="27" t="s">
        <v>25</v>
      </c>
      <c r="B2286" s="27" t="s">
        <v>15</v>
      </c>
      <c r="C2286" s="28">
        <v>39169</v>
      </c>
      <c r="D2286" s="27">
        <v>14.15</v>
      </c>
      <c r="E2286" s="27">
        <v>15.5</v>
      </c>
      <c r="F2286" s="27">
        <v>14.06</v>
      </c>
      <c r="G2286" s="27">
        <v>15.3</v>
      </c>
      <c r="H2286" s="27">
        <v>188500</v>
      </c>
      <c r="I2286" s="29" t="str">
        <f t="shared" si="36"/>
        <v>Open</v>
      </c>
    </row>
    <row r="2287" spans="1:9">
      <c r="A2287" s="27" t="s">
        <v>25</v>
      </c>
      <c r="B2287" s="27" t="s">
        <v>15</v>
      </c>
      <c r="C2287" s="28">
        <v>39168</v>
      </c>
      <c r="D2287" s="27">
        <v>14.5</v>
      </c>
      <c r="E2287" s="27">
        <v>14.61</v>
      </c>
      <c r="F2287" s="27">
        <v>13.9</v>
      </c>
      <c r="G2287" s="27">
        <v>14.2</v>
      </c>
      <c r="H2287" s="27">
        <v>148300</v>
      </c>
      <c r="I2287" s="29" t="str">
        <f t="shared" si="36"/>
        <v>Closed</v>
      </c>
    </row>
    <row r="2288" spans="1:9">
      <c r="A2288" s="27" t="s">
        <v>25</v>
      </c>
      <c r="B2288" s="27" t="s">
        <v>15</v>
      </c>
      <c r="C2288" s="28">
        <v>39167</v>
      </c>
      <c r="D2288" s="27">
        <v>13.9</v>
      </c>
      <c r="E2288" s="27">
        <v>14.3</v>
      </c>
      <c r="F2288" s="27">
        <v>13.5</v>
      </c>
      <c r="G2288" s="27">
        <v>14.1</v>
      </c>
      <c r="H2288" s="27">
        <v>61000</v>
      </c>
      <c r="I2288" s="29" t="str">
        <f t="shared" si="36"/>
        <v>Closed</v>
      </c>
    </row>
    <row r="2289" spans="1:9">
      <c r="A2289" s="27" t="s">
        <v>25</v>
      </c>
      <c r="B2289" s="27" t="s">
        <v>15</v>
      </c>
      <c r="C2289" s="28">
        <v>39164</v>
      </c>
      <c r="D2289" s="27">
        <v>14.52</v>
      </c>
      <c r="E2289" s="27">
        <v>14.52</v>
      </c>
      <c r="F2289" s="27">
        <v>13.88</v>
      </c>
      <c r="G2289" s="27">
        <v>13.96</v>
      </c>
      <c r="H2289" s="27">
        <v>54500</v>
      </c>
      <c r="I2289" s="29" t="str">
        <f t="shared" si="36"/>
        <v>Closed</v>
      </c>
    </row>
    <row r="2290" spans="1:9">
      <c r="A2290" s="27" t="s">
        <v>25</v>
      </c>
      <c r="B2290" s="27" t="s">
        <v>15</v>
      </c>
      <c r="C2290" s="28">
        <v>39163</v>
      </c>
      <c r="D2290" s="27">
        <v>14.42</v>
      </c>
      <c r="E2290" s="27">
        <v>14.75</v>
      </c>
      <c r="F2290" s="27">
        <v>14.25</v>
      </c>
      <c r="G2290" s="27">
        <v>14.52</v>
      </c>
      <c r="H2290" s="27">
        <v>67300</v>
      </c>
      <c r="I2290" s="29" t="str">
        <f t="shared" si="36"/>
        <v>Closed</v>
      </c>
    </row>
    <row r="2291" spans="1:9">
      <c r="A2291" s="27" t="s">
        <v>25</v>
      </c>
      <c r="B2291" s="27" t="s">
        <v>15</v>
      </c>
      <c r="C2291" s="28">
        <v>39162</v>
      </c>
      <c r="D2291" s="27">
        <v>13.65</v>
      </c>
      <c r="E2291" s="27">
        <v>14.65</v>
      </c>
      <c r="F2291" s="27">
        <v>13.65</v>
      </c>
      <c r="G2291" s="27">
        <v>14.52</v>
      </c>
      <c r="H2291" s="27">
        <v>92600</v>
      </c>
      <c r="I2291" s="29" t="str">
        <f t="shared" si="36"/>
        <v>Open</v>
      </c>
    </row>
    <row r="2292" spans="1:9">
      <c r="A2292" s="27" t="s">
        <v>25</v>
      </c>
      <c r="B2292" s="27" t="s">
        <v>15</v>
      </c>
      <c r="C2292" s="28">
        <v>39161</v>
      </c>
      <c r="D2292" s="27">
        <v>13.55</v>
      </c>
      <c r="E2292" s="27">
        <v>13.69</v>
      </c>
      <c r="F2292" s="27">
        <v>13.5</v>
      </c>
      <c r="G2292" s="27">
        <v>13.57</v>
      </c>
      <c r="H2292" s="27">
        <v>74100</v>
      </c>
      <c r="I2292" s="29" t="str">
        <f t="shared" si="36"/>
        <v>Open</v>
      </c>
    </row>
    <row r="2293" spans="1:9">
      <c r="A2293" s="27" t="s">
        <v>25</v>
      </c>
      <c r="B2293" s="27" t="s">
        <v>15</v>
      </c>
      <c r="C2293" s="28">
        <v>39160</v>
      </c>
      <c r="D2293" s="27">
        <v>13.45</v>
      </c>
      <c r="E2293" s="27">
        <v>13.62</v>
      </c>
      <c r="F2293" s="27">
        <v>13.45</v>
      </c>
      <c r="G2293" s="27">
        <v>13.55</v>
      </c>
      <c r="H2293" s="27">
        <v>101100</v>
      </c>
      <c r="I2293" s="29" t="str">
        <f t="shared" si="36"/>
        <v>Open</v>
      </c>
    </row>
    <row r="2294" spans="1:9">
      <c r="A2294" s="27" t="s">
        <v>25</v>
      </c>
      <c r="B2294" s="27" t="s">
        <v>15</v>
      </c>
      <c r="C2294" s="28">
        <v>39157</v>
      </c>
      <c r="D2294" s="27">
        <v>13.54</v>
      </c>
      <c r="E2294" s="27">
        <v>13.58</v>
      </c>
      <c r="F2294" s="27">
        <v>13.3</v>
      </c>
      <c r="G2294" s="27">
        <v>13.46</v>
      </c>
      <c r="H2294" s="27">
        <v>242600</v>
      </c>
      <c r="I2294" s="29" t="str">
        <f t="shared" si="36"/>
        <v>Closed</v>
      </c>
    </row>
    <row r="2295" spans="1:9">
      <c r="A2295" s="27" t="s">
        <v>25</v>
      </c>
      <c r="B2295" s="27" t="s">
        <v>15</v>
      </c>
      <c r="C2295" s="28">
        <v>39156</v>
      </c>
      <c r="D2295" s="27">
        <v>13.3</v>
      </c>
      <c r="E2295" s="27">
        <v>13.57</v>
      </c>
      <c r="F2295" s="27">
        <v>13.3</v>
      </c>
      <c r="G2295" s="27">
        <v>13.44</v>
      </c>
      <c r="H2295" s="27">
        <v>90300</v>
      </c>
      <c r="I2295" s="29" t="str">
        <f t="shared" si="36"/>
        <v>Open</v>
      </c>
    </row>
    <row r="2296" spans="1:9">
      <c r="A2296" s="27" t="s">
        <v>25</v>
      </c>
      <c r="B2296" s="27" t="s">
        <v>15</v>
      </c>
      <c r="C2296" s="28">
        <v>39155</v>
      </c>
      <c r="D2296" s="27">
        <v>13.3</v>
      </c>
      <c r="E2296" s="27">
        <v>13.35</v>
      </c>
      <c r="F2296" s="27">
        <v>13.25</v>
      </c>
      <c r="G2296" s="27">
        <v>13.35</v>
      </c>
      <c r="H2296" s="27">
        <v>173400</v>
      </c>
      <c r="I2296" s="29" t="str">
        <f t="shared" si="36"/>
        <v>Open</v>
      </c>
    </row>
    <row r="2297" spans="1:9">
      <c r="A2297" s="27" t="s">
        <v>25</v>
      </c>
      <c r="B2297" s="27" t="s">
        <v>15</v>
      </c>
      <c r="C2297" s="28">
        <v>39154</v>
      </c>
      <c r="D2297" s="27">
        <v>13.26</v>
      </c>
      <c r="E2297" s="27">
        <v>13.3</v>
      </c>
      <c r="F2297" s="27">
        <v>13.25</v>
      </c>
      <c r="G2297" s="27">
        <v>13.3</v>
      </c>
      <c r="H2297" s="27">
        <v>65400</v>
      </c>
      <c r="I2297" s="29" t="str">
        <f t="shared" si="36"/>
        <v>Open</v>
      </c>
    </row>
    <row r="2298" spans="1:9">
      <c r="A2298" s="27" t="s">
        <v>25</v>
      </c>
      <c r="B2298" s="27" t="s">
        <v>15</v>
      </c>
      <c r="C2298" s="28">
        <v>39153</v>
      </c>
      <c r="D2298" s="27">
        <v>13.2</v>
      </c>
      <c r="E2298" s="27">
        <v>13.3</v>
      </c>
      <c r="F2298" s="27">
        <v>13.15</v>
      </c>
      <c r="G2298" s="27">
        <v>13.27</v>
      </c>
      <c r="H2298" s="27">
        <v>138700</v>
      </c>
      <c r="I2298" s="29" t="str">
        <f t="shared" si="36"/>
        <v>Open</v>
      </c>
    </row>
    <row r="2299" spans="1:9">
      <c r="A2299" s="27" t="s">
        <v>25</v>
      </c>
      <c r="B2299" s="27" t="s">
        <v>15</v>
      </c>
      <c r="C2299" s="28">
        <v>39150</v>
      </c>
      <c r="D2299" s="27">
        <v>13.3</v>
      </c>
      <c r="E2299" s="27">
        <v>13.35</v>
      </c>
      <c r="F2299" s="27">
        <v>13</v>
      </c>
      <c r="G2299" s="27">
        <v>13.2</v>
      </c>
      <c r="H2299" s="27">
        <v>104900</v>
      </c>
      <c r="I2299" s="29" t="str">
        <f t="shared" si="36"/>
        <v>Closed</v>
      </c>
    </row>
    <row r="2300" spans="1:9">
      <c r="A2300" s="27" t="s">
        <v>25</v>
      </c>
      <c r="B2300" s="27" t="s">
        <v>15</v>
      </c>
      <c r="C2300" s="28">
        <v>39149</v>
      </c>
      <c r="D2300" s="27">
        <v>13.29</v>
      </c>
      <c r="E2300" s="27">
        <v>13.47</v>
      </c>
      <c r="F2300" s="27">
        <v>13.26</v>
      </c>
      <c r="G2300" s="27">
        <v>13.4</v>
      </c>
      <c r="H2300" s="27">
        <v>98900</v>
      </c>
      <c r="I2300" s="29" t="str">
        <f t="shared" si="36"/>
        <v>Open</v>
      </c>
    </row>
    <row r="2301" spans="1:9">
      <c r="A2301" s="27" t="s">
        <v>25</v>
      </c>
      <c r="B2301" s="27" t="s">
        <v>15</v>
      </c>
      <c r="C2301" s="28">
        <v>39148</v>
      </c>
      <c r="D2301" s="27">
        <v>13.17</v>
      </c>
      <c r="E2301" s="27">
        <v>13.25</v>
      </c>
      <c r="F2301" s="27">
        <v>13.1</v>
      </c>
      <c r="G2301" s="27">
        <v>13.19</v>
      </c>
      <c r="H2301" s="27">
        <v>76500</v>
      </c>
      <c r="I2301" s="29" t="str">
        <f t="shared" si="36"/>
        <v>Open</v>
      </c>
    </row>
    <row r="2302" spans="1:9">
      <c r="A2302" s="27" t="s">
        <v>25</v>
      </c>
      <c r="B2302" s="27" t="s">
        <v>15</v>
      </c>
      <c r="C2302" s="28">
        <v>39147</v>
      </c>
      <c r="D2302" s="27">
        <v>13.24</v>
      </c>
      <c r="E2302" s="27">
        <v>13.45</v>
      </c>
      <c r="F2302" s="27">
        <v>13.1</v>
      </c>
      <c r="G2302" s="27">
        <v>13.27</v>
      </c>
      <c r="H2302" s="27">
        <v>207500</v>
      </c>
      <c r="I2302" s="29" t="str">
        <f t="shared" si="36"/>
        <v>Open</v>
      </c>
    </row>
    <row r="2303" spans="1:9">
      <c r="A2303" s="27" t="s">
        <v>25</v>
      </c>
      <c r="B2303" s="27" t="s">
        <v>15</v>
      </c>
      <c r="C2303" s="28">
        <v>39146</v>
      </c>
      <c r="D2303" s="27">
        <v>13.29</v>
      </c>
      <c r="E2303" s="27">
        <v>13.29</v>
      </c>
      <c r="F2303" s="27">
        <v>12.53</v>
      </c>
      <c r="G2303" s="27">
        <v>13.24</v>
      </c>
      <c r="H2303" s="27">
        <v>112700</v>
      </c>
      <c r="I2303" s="29" t="str">
        <f t="shared" si="36"/>
        <v>Closed</v>
      </c>
    </row>
    <row r="2304" spans="1:9">
      <c r="A2304" s="27" t="s">
        <v>25</v>
      </c>
      <c r="B2304" s="27" t="s">
        <v>15</v>
      </c>
      <c r="C2304" s="28">
        <v>39143</v>
      </c>
      <c r="D2304" s="27">
        <v>12.8</v>
      </c>
      <c r="E2304" s="27">
        <v>13.99</v>
      </c>
      <c r="F2304" s="27">
        <v>12.69</v>
      </c>
      <c r="G2304" s="27">
        <v>13.39</v>
      </c>
      <c r="H2304" s="27">
        <v>83400</v>
      </c>
      <c r="I2304" s="29" t="str">
        <f t="shared" si="36"/>
        <v>Open</v>
      </c>
    </row>
    <row r="2305" spans="1:13">
      <c r="A2305" s="27" t="s">
        <v>25</v>
      </c>
      <c r="B2305" s="27" t="s">
        <v>15</v>
      </c>
      <c r="C2305" s="28">
        <v>39142</v>
      </c>
      <c r="D2305" s="27">
        <v>13</v>
      </c>
      <c r="E2305" s="27">
        <v>13.05</v>
      </c>
      <c r="F2305" s="27">
        <v>12.5</v>
      </c>
      <c r="G2305" s="27">
        <v>13.05</v>
      </c>
      <c r="H2305" s="27">
        <v>144700</v>
      </c>
      <c r="I2305" s="29" t="str">
        <f t="shared" si="36"/>
        <v>Closed</v>
      </c>
    </row>
    <row r="2306" spans="1:13">
      <c r="A2306" s="27" t="s">
        <v>25</v>
      </c>
      <c r="B2306" s="27" t="s">
        <v>15</v>
      </c>
      <c r="C2306" s="28">
        <v>39141</v>
      </c>
      <c r="D2306" s="27">
        <v>13.15</v>
      </c>
      <c r="E2306" s="27">
        <v>13.18</v>
      </c>
      <c r="F2306" s="27">
        <v>12.82</v>
      </c>
      <c r="G2306" s="27">
        <v>13.08</v>
      </c>
      <c r="H2306" s="27">
        <v>31600</v>
      </c>
      <c r="I2306" s="29" t="str">
        <f t="shared" si="36"/>
        <v>Closed</v>
      </c>
    </row>
    <row r="2307" spans="1:13">
      <c r="A2307" s="27" t="s">
        <v>25</v>
      </c>
      <c r="B2307" s="27" t="s">
        <v>15</v>
      </c>
      <c r="C2307" s="28">
        <v>39140</v>
      </c>
      <c r="D2307" s="27">
        <v>13.75</v>
      </c>
      <c r="E2307" s="27">
        <v>13.75</v>
      </c>
      <c r="F2307" s="27">
        <v>13.02</v>
      </c>
      <c r="G2307" s="27">
        <v>13.2</v>
      </c>
      <c r="H2307" s="27">
        <v>214400</v>
      </c>
      <c r="I2307" s="29" t="str">
        <f t="shared" si="36"/>
        <v>Closed</v>
      </c>
    </row>
    <row r="2308" spans="1:13">
      <c r="A2308" s="27" t="s">
        <v>25</v>
      </c>
      <c r="B2308" s="27" t="s">
        <v>15</v>
      </c>
      <c r="C2308" s="28">
        <v>39139</v>
      </c>
      <c r="D2308" s="27">
        <v>13.7</v>
      </c>
      <c r="E2308" s="27">
        <v>13.92</v>
      </c>
      <c r="F2308" s="27">
        <v>13.66</v>
      </c>
      <c r="G2308" s="27">
        <v>13.75</v>
      </c>
      <c r="H2308" s="27">
        <v>135600</v>
      </c>
      <c r="I2308" s="29" t="str">
        <f t="shared" ref="I2308:I2344" si="37">IF(F2308&lt;D2308-0.15,"Closed","Open")</f>
        <v>Open</v>
      </c>
    </row>
    <row r="2309" spans="1:13">
      <c r="A2309" s="27" t="s">
        <v>25</v>
      </c>
      <c r="B2309" s="27" t="s">
        <v>15</v>
      </c>
      <c r="C2309" s="28">
        <v>39136</v>
      </c>
      <c r="D2309" s="27">
        <v>13.4</v>
      </c>
      <c r="E2309" s="27">
        <v>13.61</v>
      </c>
      <c r="F2309" s="27">
        <v>12.9</v>
      </c>
      <c r="G2309" s="27">
        <v>13.61</v>
      </c>
      <c r="H2309" s="27">
        <v>300500</v>
      </c>
      <c r="I2309" s="29" t="str">
        <f t="shared" si="37"/>
        <v>Closed</v>
      </c>
    </row>
    <row r="2310" spans="1:13">
      <c r="A2310" s="27" t="s">
        <v>25</v>
      </c>
      <c r="B2310" s="27" t="s">
        <v>15</v>
      </c>
      <c r="C2310" s="28">
        <v>39135</v>
      </c>
      <c r="D2310" s="27">
        <v>13.82</v>
      </c>
      <c r="E2310" s="27">
        <v>13.82</v>
      </c>
      <c r="F2310" s="27">
        <v>13.5</v>
      </c>
      <c r="G2310" s="27">
        <v>13.5</v>
      </c>
      <c r="H2310" s="27">
        <v>63000</v>
      </c>
      <c r="I2310" s="29" t="str">
        <f t="shared" si="37"/>
        <v>Closed</v>
      </c>
    </row>
    <row r="2311" spans="1:13">
      <c r="A2311" s="27" t="s">
        <v>25</v>
      </c>
      <c r="B2311" s="27" t="s">
        <v>15</v>
      </c>
      <c r="C2311" s="28">
        <v>39134</v>
      </c>
      <c r="D2311" s="27">
        <v>13.82</v>
      </c>
      <c r="E2311" s="27">
        <v>13.92</v>
      </c>
      <c r="F2311" s="27">
        <v>13.3</v>
      </c>
      <c r="G2311" s="27">
        <v>13.92</v>
      </c>
      <c r="H2311" s="27">
        <v>70300</v>
      </c>
      <c r="I2311" s="29" t="str">
        <f t="shared" si="37"/>
        <v>Closed</v>
      </c>
    </row>
    <row r="2312" spans="1:13">
      <c r="A2312" s="27" t="s">
        <v>25</v>
      </c>
      <c r="B2312" s="27" t="s">
        <v>15</v>
      </c>
      <c r="C2312" s="28">
        <v>39133</v>
      </c>
      <c r="D2312" s="27">
        <v>13.45</v>
      </c>
      <c r="E2312" s="27">
        <v>14.04</v>
      </c>
      <c r="F2312" s="27">
        <v>13.35</v>
      </c>
      <c r="G2312" s="27">
        <v>13.82</v>
      </c>
      <c r="H2312" s="27">
        <v>86000</v>
      </c>
      <c r="I2312" s="29" t="str">
        <f t="shared" si="37"/>
        <v>Open</v>
      </c>
    </row>
    <row r="2313" spans="1:13">
      <c r="A2313" s="27" t="s">
        <v>25</v>
      </c>
      <c r="B2313" s="27" t="s">
        <v>15</v>
      </c>
      <c r="C2313" s="28">
        <v>39129</v>
      </c>
      <c r="D2313" s="27">
        <v>13.54</v>
      </c>
      <c r="E2313" s="27">
        <v>13.65</v>
      </c>
      <c r="F2313" s="27">
        <v>13.1</v>
      </c>
      <c r="G2313" s="27">
        <v>13.45</v>
      </c>
      <c r="H2313" s="27">
        <v>123300</v>
      </c>
      <c r="I2313" s="29" t="str">
        <f t="shared" si="37"/>
        <v>Closed</v>
      </c>
    </row>
    <row r="2314" spans="1:13">
      <c r="A2314" s="27" t="s">
        <v>25</v>
      </c>
      <c r="B2314" s="27" t="s">
        <v>15</v>
      </c>
      <c r="C2314" s="28">
        <v>39128</v>
      </c>
      <c r="D2314" s="27">
        <v>12.7</v>
      </c>
      <c r="E2314" s="27">
        <v>13.74</v>
      </c>
      <c r="F2314" s="27">
        <v>12.7</v>
      </c>
      <c r="G2314" s="27">
        <v>13.74</v>
      </c>
      <c r="H2314" s="27">
        <v>618900</v>
      </c>
      <c r="I2314" s="29" t="str">
        <f t="shared" si="37"/>
        <v>Open</v>
      </c>
      <c r="K2314" s="19"/>
      <c r="L2314" s="20"/>
      <c r="M2314" s="21"/>
    </row>
    <row r="2315" spans="1:13">
      <c r="A2315" s="27" t="s">
        <v>25</v>
      </c>
      <c r="B2315" s="27" t="s">
        <v>15</v>
      </c>
      <c r="C2315" s="28">
        <v>39127</v>
      </c>
      <c r="D2315" s="27">
        <v>13.99</v>
      </c>
      <c r="E2315" s="27">
        <v>14</v>
      </c>
      <c r="F2315" s="27">
        <v>12.8</v>
      </c>
      <c r="G2315" s="27">
        <v>12.8</v>
      </c>
      <c r="H2315" s="27">
        <v>144600</v>
      </c>
      <c r="I2315" s="29" t="str">
        <f t="shared" si="37"/>
        <v>Closed</v>
      </c>
      <c r="K2315" s="22"/>
      <c r="L2315" s="7"/>
      <c r="M2315" s="23"/>
    </row>
    <row r="2316" spans="1:13">
      <c r="A2316" s="27" t="s">
        <v>25</v>
      </c>
      <c r="B2316" s="27" t="s">
        <v>15</v>
      </c>
      <c r="C2316" s="28">
        <v>39126</v>
      </c>
      <c r="D2316" s="27">
        <v>14.4</v>
      </c>
      <c r="E2316" s="27">
        <v>14.52</v>
      </c>
      <c r="F2316" s="27">
        <v>13.88</v>
      </c>
      <c r="G2316" s="27">
        <v>13.96</v>
      </c>
      <c r="H2316" s="27">
        <v>208500</v>
      </c>
      <c r="I2316" s="29" t="str">
        <f t="shared" si="37"/>
        <v>Closed</v>
      </c>
      <c r="K2316" s="22"/>
      <c r="L2316" s="7"/>
      <c r="M2316" s="23"/>
    </row>
    <row r="2317" spans="1:13">
      <c r="A2317" s="27" t="s">
        <v>25</v>
      </c>
      <c r="B2317" s="27" t="s">
        <v>15</v>
      </c>
      <c r="C2317" s="28">
        <v>39125</v>
      </c>
      <c r="D2317" s="27">
        <v>13.28</v>
      </c>
      <c r="E2317" s="27">
        <v>14.65</v>
      </c>
      <c r="F2317" s="27">
        <v>13.2</v>
      </c>
      <c r="G2317" s="27">
        <v>14.61</v>
      </c>
      <c r="H2317" s="27">
        <v>177500</v>
      </c>
      <c r="I2317" s="29" t="str">
        <f t="shared" si="37"/>
        <v>Open</v>
      </c>
      <c r="K2317" s="22"/>
      <c r="L2317" s="7"/>
      <c r="M2317" s="23"/>
    </row>
    <row r="2318" spans="1:13">
      <c r="A2318" s="27" t="s">
        <v>25</v>
      </c>
      <c r="B2318" s="27" t="s">
        <v>15</v>
      </c>
      <c r="C2318" s="28">
        <v>39122</v>
      </c>
      <c r="D2318" s="27">
        <v>13.62</v>
      </c>
      <c r="E2318" s="27">
        <v>13.74</v>
      </c>
      <c r="F2318" s="27">
        <v>13.5</v>
      </c>
      <c r="G2318" s="27">
        <v>13.5</v>
      </c>
      <c r="H2318" s="27">
        <v>56100</v>
      </c>
      <c r="I2318" s="29" t="str">
        <f t="shared" si="37"/>
        <v>Open</v>
      </c>
      <c r="K2318" s="24"/>
      <c r="L2318" s="25"/>
      <c r="M2318" s="25"/>
    </row>
    <row r="2319" spans="1:13">
      <c r="A2319" s="27" t="s">
        <v>25</v>
      </c>
      <c r="B2319" s="27" t="s">
        <v>15</v>
      </c>
      <c r="C2319" s="28">
        <v>39121</v>
      </c>
      <c r="D2319" s="27">
        <v>13.7</v>
      </c>
      <c r="E2319" s="27">
        <v>14.05</v>
      </c>
      <c r="F2319" s="27">
        <v>13.2</v>
      </c>
      <c r="G2319" s="27">
        <v>13.57</v>
      </c>
      <c r="H2319" s="27">
        <v>74500</v>
      </c>
      <c r="I2319" s="29" t="str">
        <f t="shared" si="37"/>
        <v>Closed</v>
      </c>
      <c r="M2319" s="26"/>
    </row>
    <row r="2320" spans="1:13">
      <c r="A2320" s="27" t="s">
        <v>25</v>
      </c>
      <c r="B2320" s="27" t="s">
        <v>15</v>
      </c>
      <c r="C2320" s="28">
        <v>39120</v>
      </c>
      <c r="D2320" s="27">
        <v>14.15</v>
      </c>
      <c r="E2320" s="27">
        <v>14.35</v>
      </c>
      <c r="F2320" s="27">
        <v>13.8</v>
      </c>
      <c r="G2320" s="27">
        <v>13.8</v>
      </c>
      <c r="H2320" s="27">
        <v>52200</v>
      </c>
      <c r="I2320" s="29" t="str">
        <f t="shared" si="37"/>
        <v>Closed</v>
      </c>
    </row>
    <row r="2321" spans="1:9">
      <c r="A2321" s="27" t="s">
        <v>25</v>
      </c>
      <c r="B2321" s="27" t="s">
        <v>15</v>
      </c>
      <c r="C2321" s="28">
        <v>39119</v>
      </c>
      <c r="D2321" s="27">
        <v>14.2</v>
      </c>
      <c r="E2321" s="27">
        <v>14.2</v>
      </c>
      <c r="F2321" s="27">
        <v>13.81</v>
      </c>
      <c r="G2321" s="27">
        <v>14.2</v>
      </c>
      <c r="H2321" s="27">
        <v>67500</v>
      </c>
      <c r="I2321" s="29" t="str">
        <f t="shared" si="37"/>
        <v>Closed</v>
      </c>
    </row>
    <row r="2322" spans="1:9">
      <c r="A2322" s="27" t="s">
        <v>25</v>
      </c>
      <c r="B2322" s="27" t="s">
        <v>15</v>
      </c>
      <c r="C2322" s="28">
        <v>39118</v>
      </c>
      <c r="D2322" s="27">
        <v>14.71</v>
      </c>
      <c r="E2322" s="27">
        <v>14.71</v>
      </c>
      <c r="F2322" s="27">
        <v>14.02</v>
      </c>
      <c r="G2322" s="27">
        <v>14.26</v>
      </c>
      <c r="H2322" s="27">
        <v>131100</v>
      </c>
      <c r="I2322" s="29" t="str">
        <f t="shared" si="37"/>
        <v>Closed</v>
      </c>
    </row>
    <row r="2323" spans="1:9">
      <c r="A2323" s="27" t="s">
        <v>25</v>
      </c>
      <c r="B2323" s="27" t="s">
        <v>15</v>
      </c>
      <c r="C2323" s="28">
        <v>39115</v>
      </c>
      <c r="D2323" s="27">
        <v>14.75</v>
      </c>
      <c r="E2323" s="27">
        <v>14.89</v>
      </c>
      <c r="F2323" s="27">
        <v>14.11</v>
      </c>
      <c r="G2323" s="27">
        <v>14.81</v>
      </c>
      <c r="H2323" s="27">
        <v>155700</v>
      </c>
      <c r="I2323" s="29" t="str">
        <f t="shared" si="37"/>
        <v>Closed</v>
      </c>
    </row>
    <row r="2324" spans="1:9">
      <c r="A2324" s="27" t="s">
        <v>25</v>
      </c>
      <c r="B2324" s="27" t="s">
        <v>15</v>
      </c>
      <c r="C2324" s="28">
        <v>39114</v>
      </c>
      <c r="D2324" s="27">
        <v>13.75</v>
      </c>
      <c r="E2324" s="27">
        <v>14.75</v>
      </c>
      <c r="F2324" s="27">
        <v>13.75</v>
      </c>
      <c r="G2324" s="27">
        <v>14.75</v>
      </c>
      <c r="H2324" s="27">
        <v>260000</v>
      </c>
      <c r="I2324" s="29" t="str">
        <f t="shared" si="37"/>
        <v>Open</v>
      </c>
    </row>
    <row r="2325" spans="1:9">
      <c r="A2325" s="27" t="s">
        <v>25</v>
      </c>
      <c r="B2325" s="27" t="s">
        <v>15</v>
      </c>
      <c r="C2325" s="28">
        <v>39113</v>
      </c>
      <c r="D2325" s="27">
        <v>12.05</v>
      </c>
      <c r="E2325" s="27">
        <v>14</v>
      </c>
      <c r="F2325" s="27">
        <v>12.01</v>
      </c>
      <c r="G2325" s="27">
        <v>14</v>
      </c>
      <c r="H2325" s="27">
        <v>164700</v>
      </c>
      <c r="I2325" s="29" t="str">
        <f t="shared" si="37"/>
        <v>Open</v>
      </c>
    </row>
    <row r="2326" spans="1:9">
      <c r="A2326" s="27" t="s">
        <v>25</v>
      </c>
      <c r="B2326" s="27" t="s">
        <v>15</v>
      </c>
      <c r="C2326" s="28">
        <v>39112</v>
      </c>
      <c r="D2326" s="27">
        <v>12</v>
      </c>
      <c r="E2326" s="27">
        <v>12.4</v>
      </c>
      <c r="F2326" s="27">
        <v>12</v>
      </c>
      <c r="G2326" s="27">
        <v>12.1</v>
      </c>
      <c r="H2326" s="27">
        <v>451000</v>
      </c>
      <c r="I2326" s="29" t="str">
        <f t="shared" si="37"/>
        <v>Open</v>
      </c>
    </row>
    <row r="2327" spans="1:9">
      <c r="A2327" s="27" t="s">
        <v>25</v>
      </c>
      <c r="B2327" s="27" t="s">
        <v>15</v>
      </c>
      <c r="C2327" s="28">
        <v>39111</v>
      </c>
      <c r="D2327" s="27">
        <v>12.91</v>
      </c>
      <c r="E2327" s="27">
        <v>12.91</v>
      </c>
      <c r="F2327" s="27">
        <v>11.9</v>
      </c>
      <c r="G2327" s="27">
        <v>12</v>
      </c>
      <c r="H2327" s="27">
        <v>324500</v>
      </c>
      <c r="I2327" s="29" t="str">
        <f t="shared" si="37"/>
        <v>Closed</v>
      </c>
    </row>
    <row r="2328" spans="1:9">
      <c r="A2328" s="27" t="s">
        <v>25</v>
      </c>
      <c r="B2328" s="27" t="s">
        <v>15</v>
      </c>
      <c r="C2328" s="28">
        <v>39108</v>
      </c>
      <c r="D2328" s="27">
        <v>12.7</v>
      </c>
      <c r="E2328" s="27">
        <v>12.95</v>
      </c>
      <c r="F2328" s="27">
        <v>12.7</v>
      </c>
      <c r="G2328" s="27">
        <v>12.9</v>
      </c>
      <c r="H2328" s="27">
        <v>374500</v>
      </c>
      <c r="I2328" s="29" t="str">
        <f t="shared" si="37"/>
        <v>Open</v>
      </c>
    </row>
    <row r="2329" spans="1:9">
      <c r="A2329" s="27" t="s">
        <v>25</v>
      </c>
      <c r="B2329" s="27" t="s">
        <v>15</v>
      </c>
      <c r="C2329" s="28">
        <v>39107</v>
      </c>
      <c r="D2329" s="27">
        <v>13.09</v>
      </c>
      <c r="E2329" s="27">
        <v>13.2</v>
      </c>
      <c r="F2329" s="27">
        <v>11.96</v>
      </c>
      <c r="G2329" s="27">
        <v>12.51</v>
      </c>
      <c r="H2329" s="27">
        <v>255900</v>
      </c>
      <c r="I2329" s="29" t="str">
        <f t="shared" si="37"/>
        <v>Closed</v>
      </c>
    </row>
    <row r="2330" spans="1:9">
      <c r="A2330" s="27" t="s">
        <v>25</v>
      </c>
      <c r="B2330" s="27" t="s">
        <v>15</v>
      </c>
      <c r="C2330" s="28">
        <v>39106</v>
      </c>
      <c r="D2330" s="27">
        <v>12.35</v>
      </c>
      <c r="E2330" s="27">
        <v>12.95</v>
      </c>
      <c r="F2330" s="27">
        <v>12.1</v>
      </c>
      <c r="G2330" s="27">
        <v>12.89</v>
      </c>
      <c r="H2330" s="27">
        <v>112300</v>
      </c>
      <c r="I2330" s="29" t="str">
        <f t="shared" si="37"/>
        <v>Closed</v>
      </c>
    </row>
    <row r="2331" spans="1:9">
      <c r="A2331" s="27" t="s">
        <v>25</v>
      </c>
      <c r="B2331" s="27" t="s">
        <v>15</v>
      </c>
      <c r="C2331" s="28">
        <v>39105</v>
      </c>
      <c r="D2331" s="27">
        <v>11.2</v>
      </c>
      <c r="E2331" s="27">
        <v>11.95</v>
      </c>
      <c r="F2331" s="27">
        <v>11.15</v>
      </c>
      <c r="G2331" s="27">
        <v>11.9</v>
      </c>
      <c r="H2331" s="27">
        <v>367700</v>
      </c>
      <c r="I2331" s="29" t="str">
        <f t="shared" si="37"/>
        <v>Open</v>
      </c>
    </row>
    <row r="2332" spans="1:9">
      <c r="A2332" s="27" t="s">
        <v>25</v>
      </c>
      <c r="B2332" s="27" t="s">
        <v>15</v>
      </c>
      <c r="C2332" s="28">
        <v>39104</v>
      </c>
      <c r="D2332" s="27">
        <v>12</v>
      </c>
      <c r="E2332" s="27">
        <v>12</v>
      </c>
      <c r="F2332" s="27">
        <v>11.35</v>
      </c>
      <c r="G2332" s="27">
        <v>11.51</v>
      </c>
      <c r="H2332" s="27">
        <v>535400</v>
      </c>
      <c r="I2332" s="29" t="str">
        <f t="shared" si="37"/>
        <v>Closed</v>
      </c>
    </row>
    <row r="2333" spans="1:9">
      <c r="A2333" s="27" t="s">
        <v>25</v>
      </c>
      <c r="B2333" s="27" t="s">
        <v>15</v>
      </c>
      <c r="C2333" s="28">
        <v>39101</v>
      </c>
      <c r="D2333" s="27">
        <v>11.16</v>
      </c>
      <c r="E2333" s="27">
        <v>12.1</v>
      </c>
      <c r="F2333" s="27">
        <v>11.05</v>
      </c>
      <c r="G2333" s="27">
        <v>11.95</v>
      </c>
      <c r="H2333" s="27">
        <v>290400</v>
      </c>
      <c r="I2333" s="29" t="str">
        <f t="shared" si="37"/>
        <v>Open</v>
      </c>
    </row>
    <row r="2334" spans="1:9">
      <c r="A2334" s="27" t="s">
        <v>25</v>
      </c>
      <c r="B2334" s="27" t="s">
        <v>15</v>
      </c>
      <c r="C2334" s="28">
        <v>39100</v>
      </c>
      <c r="D2334" s="27">
        <v>10.9</v>
      </c>
      <c r="E2334" s="27">
        <v>11.5</v>
      </c>
      <c r="F2334" s="27">
        <v>10.7</v>
      </c>
      <c r="G2334" s="27">
        <v>11.5</v>
      </c>
      <c r="H2334" s="27">
        <v>685500</v>
      </c>
      <c r="I2334" s="29" t="str">
        <f t="shared" si="37"/>
        <v>Closed</v>
      </c>
    </row>
    <row r="2335" spans="1:9">
      <c r="A2335" s="27" t="s">
        <v>25</v>
      </c>
      <c r="B2335" s="27" t="s">
        <v>15</v>
      </c>
      <c r="C2335" s="28">
        <v>39099</v>
      </c>
      <c r="D2335" s="27">
        <v>11.65</v>
      </c>
      <c r="E2335" s="27">
        <v>12.1</v>
      </c>
      <c r="F2335" s="27">
        <v>10.8</v>
      </c>
      <c r="G2335" s="27">
        <v>11</v>
      </c>
      <c r="H2335" s="27">
        <v>523600</v>
      </c>
      <c r="I2335" s="29" t="str">
        <f t="shared" si="37"/>
        <v>Closed</v>
      </c>
    </row>
    <row r="2336" spans="1:9">
      <c r="A2336" s="27" t="s">
        <v>25</v>
      </c>
      <c r="B2336" s="27" t="s">
        <v>15</v>
      </c>
      <c r="C2336" s="28">
        <v>39098</v>
      </c>
      <c r="D2336" s="27">
        <v>11.9</v>
      </c>
      <c r="E2336" s="27">
        <v>12.08</v>
      </c>
      <c r="F2336" s="27">
        <v>11.76</v>
      </c>
      <c r="G2336" s="27">
        <v>11.98</v>
      </c>
      <c r="H2336" s="27">
        <v>146000</v>
      </c>
      <c r="I2336" s="29" t="str">
        <f t="shared" si="37"/>
        <v>Open</v>
      </c>
    </row>
    <row r="2337" spans="1:9">
      <c r="A2337" s="27" t="s">
        <v>25</v>
      </c>
      <c r="B2337" s="27" t="s">
        <v>15</v>
      </c>
      <c r="C2337" s="28">
        <v>39094</v>
      </c>
      <c r="D2337" s="27">
        <v>12.1</v>
      </c>
      <c r="E2337" s="27">
        <v>12.4</v>
      </c>
      <c r="F2337" s="27">
        <v>11.75</v>
      </c>
      <c r="G2337" s="27">
        <v>12</v>
      </c>
      <c r="H2337" s="27">
        <v>248600</v>
      </c>
      <c r="I2337" s="29" t="str">
        <f t="shared" si="37"/>
        <v>Closed</v>
      </c>
    </row>
    <row r="2338" spans="1:9">
      <c r="A2338" s="27" t="s">
        <v>25</v>
      </c>
      <c r="B2338" s="27" t="s">
        <v>15</v>
      </c>
      <c r="C2338" s="28">
        <v>39093</v>
      </c>
      <c r="D2338" s="27">
        <v>12.48</v>
      </c>
      <c r="E2338" s="27">
        <v>12.85</v>
      </c>
      <c r="F2338" s="27">
        <v>11.95</v>
      </c>
      <c r="G2338" s="27">
        <v>12</v>
      </c>
      <c r="H2338" s="27">
        <v>226700</v>
      </c>
      <c r="I2338" s="29" t="str">
        <f t="shared" si="37"/>
        <v>Closed</v>
      </c>
    </row>
    <row r="2339" spans="1:9">
      <c r="A2339" s="27" t="s">
        <v>25</v>
      </c>
      <c r="B2339" s="27" t="s">
        <v>15</v>
      </c>
      <c r="C2339" s="28">
        <v>39092</v>
      </c>
      <c r="D2339" s="27">
        <v>11.3</v>
      </c>
      <c r="E2339" s="27">
        <v>12.58</v>
      </c>
      <c r="F2339" s="27">
        <v>11.3</v>
      </c>
      <c r="G2339" s="27">
        <v>12.58</v>
      </c>
      <c r="H2339" s="27">
        <v>595400</v>
      </c>
      <c r="I2339" s="29" t="str">
        <f t="shared" si="37"/>
        <v>Open</v>
      </c>
    </row>
    <row r="2340" spans="1:9">
      <c r="A2340" s="27" t="s">
        <v>25</v>
      </c>
      <c r="B2340" s="27" t="s">
        <v>15</v>
      </c>
      <c r="C2340" s="28">
        <v>39091</v>
      </c>
      <c r="D2340" s="27">
        <v>13.1</v>
      </c>
      <c r="E2340" s="27">
        <v>13.1</v>
      </c>
      <c r="F2340" s="27">
        <v>11.2</v>
      </c>
      <c r="G2340" s="27">
        <v>11.2</v>
      </c>
      <c r="H2340" s="27">
        <v>348800</v>
      </c>
      <c r="I2340" s="29" t="str">
        <f t="shared" si="37"/>
        <v>Closed</v>
      </c>
    </row>
    <row r="2341" spans="1:9">
      <c r="A2341" s="27" t="s">
        <v>25</v>
      </c>
      <c r="B2341" s="27" t="s">
        <v>15</v>
      </c>
      <c r="C2341" s="28">
        <v>39090</v>
      </c>
      <c r="D2341" s="27">
        <v>13.88</v>
      </c>
      <c r="E2341" s="27">
        <v>13.88</v>
      </c>
      <c r="F2341" s="27">
        <v>13.4</v>
      </c>
      <c r="G2341" s="27">
        <v>13.48</v>
      </c>
      <c r="H2341" s="27">
        <v>399500</v>
      </c>
      <c r="I2341" s="29" t="str">
        <f t="shared" si="37"/>
        <v>Closed</v>
      </c>
    </row>
    <row r="2342" spans="1:9">
      <c r="A2342" s="27" t="s">
        <v>25</v>
      </c>
      <c r="B2342" s="27" t="s">
        <v>15</v>
      </c>
      <c r="C2342" s="28">
        <v>39087</v>
      </c>
      <c r="D2342" s="27">
        <v>13.95</v>
      </c>
      <c r="E2342" s="27">
        <v>14.2</v>
      </c>
      <c r="F2342" s="27">
        <v>13.7</v>
      </c>
      <c r="G2342" s="27">
        <v>13.98</v>
      </c>
      <c r="H2342" s="27">
        <v>291300</v>
      </c>
      <c r="I2342" s="29" t="str">
        <f t="shared" si="37"/>
        <v>Closed</v>
      </c>
    </row>
    <row r="2343" spans="1:9">
      <c r="A2343" s="27" t="s">
        <v>25</v>
      </c>
      <c r="B2343" s="27" t="s">
        <v>15</v>
      </c>
      <c r="C2343" s="28">
        <v>39086</v>
      </c>
      <c r="D2343" s="27">
        <v>13.75</v>
      </c>
      <c r="E2343" s="27">
        <v>14.2</v>
      </c>
      <c r="F2343" s="27">
        <v>13.75</v>
      </c>
      <c r="G2343" s="27">
        <v>14.06</v>
      </c>
      <c r="H2343" s="27">
        <v>906200</v>
      </c>
      <c r="I2343" s="29" t="str">
        <f t="shared" si="37"/>
        <v>Open</v>
      </c>
    </row>
    <row r="2344" spans="1:9">
      <c r="A2344" s="27" t="s">
        <v>25</v>
      </c>
      <c r="B2344" s="27" t="s">
        <v>15</v>
      </c>
      <c r="C2344" s="28">
        <v>39085</v>
      </c>
      <c r="D2344" s="27">
        <v>13.7</v>
      </c>
      <c r="E2344" s="27">
        <v>13.84</v>
      </c>
      <c r="F2344" s="27">
        <v>13.6</v>
      </c>
      <c r="G2344" s="27">
        <v>13.75</v>
      </c>
      <c r="H2344" s="27">
        <v>780700</v>
      </c>
      <c r="I2344" s="29" t="str">
        <f t="shared" si="37"/>
        <v>Open</v>
      </c>
    </row>
  </sheetData>
  <autoFilter ref="A1:I2344" xr:uid="{00000000-0009-0000-0000-000002000000}">
    <sortState ref="A2:I782">
      <sortCondition ref="C1:C2344"/>
    </sortState>
  </autoFilter>
  <conditionalFormatting sqref="H2:H2344">
    <cfRule type="cellIs" dxfId="19" priority="8" operator="greaterThan">
      <formula>2000000</formula>
    </cfRule>
    <cfRule type="cellIs" dxfId="18" priority="9" operator="between">
      <formula>100000</formula>
      <formula>2000000</formula>
    </cfRule>
    <cfRule type="cellIs" dxfId="17" priority="10" operator="lessThan">
      <formula>100000</formula>
    </cfRule>
  </conditionalFormatting>
  <conditionalFormatting sqref="I2:I2344">
    <cfRule type="containsText" dxfId="16" priority="1" operator="containsText" text="Open">
      <formula>NOT(ISERROR(SEARCH("Open",I2)))</formula>
    </cfRule>
    <cfRule type="containsText" dxfId="15" priority="2" operator="containsText" text="Closed">
      <formula>NOT(ISERROR(SEARCH("Closed",I2)))</formula>
    </cfRule>
  </conditionalFormatting>
  <pageMargins left="0.7" right="0.7" top="0.75" bottom="0.75" header="0.3" footer="0.3"/>
  <pageSetup orientation="portrait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E5B13303-672F-4795-910D-BD22CD28611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I2:I2344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C21"/>
  <sheetViews>
    <sheetView workbookViewId="0" xr3:uid="{51F8DEE0-4D01-5F28-A812-FC0BD7CAC4A5}">
      <selection activeCell="B8" sqref="B8"/>
    </sheetView>
  </sheetViews>
  <sheetFormatPr defaultRowHeight="14.45"/>
  <cols>
    <col min="1" max="1" width="4" customWidth="1"/>
    <col min="2" max="2" width="169.42578125" bestFit="1" customWidth="1"/>
    <col min="3" max="3" width="9.42578125" customWidth="1"/>
  </cols>
  <sheetData>
    <row r="2" spans="2:3">
      <c r="B2" s="1" t="s">
        <v>26</v>
      </c>
    </row>
    <row r="3" spans="2:3">
      <c r="B3" t="s">
        <v>27</v>
      </c>
    </row>
    <row r="4" spans="2:3">
      <c r="B4" s="1" t="s">
        <v>28</v>
      </c>
    </row>
    <row r="5" spans="2:3">
      <c r="B5" s="2" t="s">
        <v>29</v>
      </c>
      <c r="C5" s="3">
        <f>MIN('NYSE Daily prices'!D2:G2344)</f>
        <v>0.8</v>
      </c>
    </row>
    <row r="6" spans="2:3">
      <c r="B6" s="2" t="s">
        <v>30</v>
      </c>
      <c r="C6" s="3">
        <f>MAX('NYSE Daily prices'!D2:G2344)</f>
        <v>32.24</v>
      </c>
    </row>
    <row r="8" spans="2:3">
      <c r="B8" s="1" t="s">
        <v>31</v>
      </c>
    </row>
    <row r="10" spans="2:3">
      <c r="B10" s="1" t="s">
        <v>32</v>
      </c>
    </row>
    <row r="11" spans="2:3">
      <c r="B11" s="4" t="s">
        <v>33</v>
      </c>
    </row>
    <row r="12" spans="2:3">
      <c r="B12" s="5" t="s">
        <v>34</v>
      </c>
    </row>
    <row r="13" spans="2:3">
      <c r="B13" s="6" t="s">
        <v>35</v>
      </c>
    </row>
    <row r="14" spans="2:3">
      <c r="B14" s="7"/>
    </row>
    <row r="15" spans="2:3">
      <c r="B15" s="1" t="s">
        <v>36</v>
      </c>
    </row>
    <row r="16" spans="2:3">
      <c r="B16" s="8" t="s">
        <v>37</v>
      </c>
      <c r="C16" s="31">
        <f>AVERAGE('NYSE Daily prices'!G2:G2344)</f>
        <v>13.35751600512164</v>
      </c>
    </row>
    <row r="17" spans="2:3">
      <c r="B17" s="8" t="s">
        <v>38</v>
      </c>
      <c r="C17" s="31">
        <f>MAX('NYSE Daily prices'!E2:E2344)</f>
        <v>32.24</v>
      </c>
    </row>
    <row r="18" spans="2:3">
      <c r="B18" s="8" t="s">
        <v>39</v>
      </c>
      <c r="C18" s="31">
        <f>MIN('NYSE Daily prices'!F2:F2344)</f>
        <v>0.8</v>
      </c>
    </row>
    <row r="20" spans="2:3">
      <c r="B20" s="1" t="s">
        <v>40</v>
      </c>
    </row>
    <row r="21" spans="2:3">
      <c r="B21" s="1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7"/>
  <sheetViews>
    <sheetView tabSelected="1" workbookViewId="0" xr3:uid="{F9CF3CF3-643B-5BE6-8B46-32C596A47465}">
      <selection activeCell="L13" sqref="L13:M15"/>
    </sheetView>
  </sheetViews>
  <sheetFormatPr defaultRowHeight="14.45"/>
  <cols>
    <col min="1" max="1" width="12.7109375" bestFit="1" customWidth="1"/>
  </cols>
  <sheetData>
    <row r="1" spans="1:29">
      <c r="A1" s="53" t="s">
        <v>42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</row>
    <row r="2" spans="1:29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29">
      <c r="A3" s="39"/>
      <c r="B3" s="51" t="s">
        <v>43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39"/>
      <c r="O3" s="39"/>
      <c r="P3" s="39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pans="1:29">
      <c r="A4" s="45" t="s">
        <v>44</v>
      </c>
      <c r="B4" s="46" t="s">
        <v>1</v>
      </c>
      <c r="C4" s="46" t="s">
        <v>2</v>
      </c>
      <c r="D4" s="46" t="s">
        <v>3</v>
      </c>
      <c r="E4" s="45" t="s">
        <v>4</v>
      </c>
      <c r="F4" s="45" t="s">
        <v>5</v>
      </c>
      <c r="G4" s="45" t="s">
        <v>6</v>
      </c>
      <c r="H4" s="45" t="s">
        <v>7</v>
      </c>
      <c r="I4" s="45" t="s">
        <v>8</v>
      </c>
      <c r="J4" s="45" t="s">
        <v>9</v>
      </c>
      <c r="K4" s="45" t="s">
        <v>10</v>
      </c>
      <c r="L4" s="45" t="s">
        <v>11</v>
      </c>
      <c r="M4" s="45" t="s">
        <v>12</v>
      </c>
      <c r="N4" s="39"/>
      <c r="Q4" s="50"/>
      <c r="R4" s="50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</row>
    <row r="5" spans="1:29">
      <c r="A5" s="45" t="s">
        <v>13</v>
      </c>
      <c r="B5" s="46">
        <v>7.6366249999999996</v>
      </c>
      <c r="C5" s="46">
        <v>7.6753125000000013</v>
      </c>
      <c r="D5" s="46">
        <v>7.9721875000000022</v>
      </c>
      <c r="E5" s="46">
        <v>9.2276190476190472</v>
      </c>
      <c r="F5" s="46">
        <v>10.185396825396829</v>
      </c>
      <c r="G5" s="46">
        <v>9.4432812500000107</v>
      </c>
      <c r="H5" s="46">
        <v>9.2993846153846196</v>
      </c>
      <c r="I5" s="46">
        <v>8.3353846153846156</v>
      </c>
      <c r="J5" s="46">
        <v>7.1372131147540996</v>
      </c>
      <c r="K5" s="46">
        <v>6.1460294117647063</v>
      </c>
      <c r="L5" s="46">
        <v>5.8675000000000015</v>
      </c>
      <c r="M5" s="46">
        <v>5.7050000000000018</v>
      </c>
      <c r="N5" s="39"/>
      <c r="Q5" s="50"/>
      <c r="R5" s="50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pans="1:29">
      <c r="A6" s="45" t="s">
        <v>14</v>
      </c>
      <c r="B6" s="46">
        <v>12.320625</v>
      </c>
      <c r="C6" s="46">
        <v>14.54546875</v>
      </c>
      <c r="D6" s="46">
        <v>14.503906249999998</v>
      </c>
      <c r="E6" s="46">
        <v>13.52809523809524</v>
      </c>
      <c r="F6" s="46">
        <v>13.010317460317463</v>
      </c>
      <c r="G6" s="46">
        <v>12.919062500000003</v>
      </c>
      <c r="H6" s="46">
        <v>12.809538461538462</v>
      </c>
      <c r="I6" s="46">
        <v>14.443692307692304</v>
      </c>
      <c r="J6" s="46">
        <v>13.507868852459019</v>
      </c>
      <c r="K6" s="46">
        <v>13.270294117647058</v>
      </c>
      <c r="L6" s="46">
        <v>13.07566666666667</v>
      </c>
      <c r="M6" s="46">
        <v>12.942656250000001</v>
      </c>
      <c r="N6" s="39"/>
      <c r="Q6" s="50"/>
      <c r="R6" s="50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spans="1:29">
      <c r="A7" s="45" t="s">
        <v>15</v>
      </c>
      <c r="B7" s="46">
        <v>20.542750000000002</v>
      </c>
      <c r="C7" s="46">
        <v>18.870312500000011</v>
      </c>
      <c r="D7" s="46">
        <v>17.703749999999996</v>
      </c>
      <c r="E7" s="46">
        <v>17.884444444444448</v>
      </c>
      <c r="F7" s="46">
        <v>19.455555555555556</v>
      </c>
      <c r="G7" s="46">
        <v>19.449843750000003</v>
      </c>
      <c r="H7" s="46">
        <v>20.21</v>
      </c>
      <c r="I7" s="46">
        <v>19.007999999999996</v>
      </c>
      <c r="J7" s="46">
        <v>18.851475409836059</v>
      </c>
      <c r="K7" s="46">
        <v>19.298676470588234</v>
      </c>
      <c r="L7" s="46">
        <v>20.009666666666671</v>
      </c>
      <c r="M7" s="46">
        <v>22.261875</v>
      </c>
      <c r="N7" s="39"/>
      <c r="O7" s="39"/>
      <c r="P7" s="39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spans="1:29">
      <c r="A8" s="48"/>
      <c r="B8" s="37"/>
      <c r="C8" s="37"/>
      <c r="D8" s="37"/>
      <c r="E8" s="48"/>
      <c r="F8" s="48"/>
      <c r="G8" s="48"/>
      <c r="H8" s="48"/>
      <c r="I8" s="48"/>
      <c r="J8" s="48"/>
      <c r="K8" s="48"/>
      <c r="L8" s="48"/>
      <c r="M8" s="48"/>
      <c r="N8" s="39"/>
      <c r="O8" s="39"/>
      <c r="P8" s="39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 spans="1:29">
      <c r="A9" s="38">
        <v>2</v>
      </c>
      <c r="B9" s="37"/>
      <c r="C9" s="37"/>
      <c r="D9" s="37"/>
      <c r="E9" s="48"/>
      <c r="F9" s="48"/>
      <c r="G9" s="48"/>
      <c r="H9" s="48"/>
      <c r="I9" s="48"/>
      <c r="J9" s="48"/>
      <c r="K9" s="48"/>
      <c r="L9" s="48"/>
      <c r="M9" s="48"/>
      <c r="N9" s="39"/>
      <c r="O9" s="39"/>
      <c r="P9" s="39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spans="1:29">
      <c r="A10" s="52" t="str">
        <f>INDEX(Table5[COMPANY],$A$9)</f>
        <v>BCE</v>
      </c>
      <c r="B10" s="49" t="s">
        <v>1</v>
      </c>
      <c r="C10" s="49" t="s">
        <v>2</v>
      </c>
      <c r="D10" s="49" t="s">
        <v>3</v>
      </c>
      <c r="E10" s="44" t="s">
        <v>4</v>
      </c>
      <c r="F10" s="44" t="s">
        <v>5</v>
      </c>
      <c r="G10" s="44" t="s">
        <v>6</v>
      </c>
      <c r="H10" s="44" t="s">
        <v>7</v>
      </c>
      <c r="I10" s="44" t="s">
        <v>8</v>
      </c>
      <c r="J10" s="44" t="s">
        <v>9</v>
      </c>
      <c r="K10" s="44" t="s">
        <v>10</v>
      </c>
      <c r="L10" s="44" t="s">
        <v>11</v>
      </c>
      <c r="M10" s="44" t="s">
        <v>12</v>
      </c>
      <c r="N10" s="39"/>
      <c r="O10" s="39"/>
      <c r="P10" s="39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 spans="1:29">
      <c r="A11" s="52"/>
      <c r="B11" s="49">
        <f>INDEX(Table5[Jan],$A$9)</f>
        <v>12.320625</v>
      </c>
      <c r="C11" s="49">
        <f>INDEX(Table5[Feb],$A$9)</f>
        <v>14.54546875</v>
      </c>
      <c r="D11" s="49">
        <f>INDEX(Table5[Mar],$A$9)</f>
        <v>14.503906249999998</v>
      </c>
      <c r="E11" s="49">
        <f>INDEX(Table5[Apr],$A$9)</f>
        <v>13.52809523809524</v>
      </c>
      <c r="F11" s="49">
        <f>INDEX(Table5[May],$A$9)</f>
        <v>13.010317460317463</v>
      </c>
      <c r="G11" s="49">
        <f>INDEX(Table5[Jun],$A$9)</f>
        <v>12.919062500000003</v>
      </c>
      <c r="H11" s="49">
        <f>INDEX(Table5[Jul],$A$9)</f>
        <v>12.809538461538462</v>
      </c>
      <c r="I11" s="49">
        <f>INDEX(Table5[Aug],$A$9)</f>
        <v>14.443692307692304</v>
      </c>
      <c r="J11" s="49">
        <f>INDEX(Table5[Sep],$A$9)</f>
        <v>13.507868852459019</v>
      </c>
      <c r="K11" s="49">
        <f>INDEX(Table5[Oct],$A$9)</f>
        <v>13.270294117647058</v>
      </c>
      <c r="L11" s="49">
        <f>INDEX(Table5[Nov],$A$9)</f>
        <v>13.07566666666667</v>
      </c>
      <c r="M11" s="49">
        <f>INDEX(Table5[Dec],$A$9)</f>
        <v>12.942656250000001</v>
      </c>
      <c r="N11" s="39"/>
      <c r="O11" s="39"/>
      <c r="P11" s="39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</row>
    <row r="12" spans="1:29">
      <c r="A12" s="39"/>
      <c r="B12" s="40"/>
      <c r="C12" s="40"/>
      <c r="D12" s="40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3" spans="1:29">
      <c r="A13" s="41">
        <v>1</v>
      </c>
      <c r="B13" s="37"/>
      <c r="C13" s="37"/>
      <c r="D13" s="37"/>
      <c r="E13" s="48"/>
      <c r="F13" s="48"/>
      <c r="G13" s="48"/>
      <c r="H13" s="48"/>
      <c r="I13" s="48"/>
      <c r="J13" s="47"/>
      <c r="K13" s="47"/>
      <c r="L13" s="54" t="str">
        <f>INDEX(Table5[COMPANY],$A$9)</f>
        <v>BCE</v>
      </c>
      <c r="M13" s="54"/>
      <c r="N13" s="39"/>
      <c r="O13" s="39"/>
      <c r="P13" s="39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spans="1:29">
      <c r="A14" s="48"/>
      <c r="B14" s="37"/>
      <c r="C14" s="37"/>
      <c r="D14" s="37"/>
      <c r="E14" s="48"/>
      <c r="F14" s="48"/>
      <c r="G14" s="48"/>
      <c r="H14" s="48"/>
      <c r="I14" s="48"/>
      <c r="J14" s="47"/>
      <c r="K14" s="47"/>
      <c r="L14" s="54"/>
      <c r="M14" s="54"/>
      <c r="N14" s="39"/>
      <c r="O14" s="39"/>
      <c r="P14" s="39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29">
      <c r="A15" s="48"/>
      <c r="B15" s="37"/>
      <c r="C15" s="37"/>
      <c r="D15" s="37"/>
      <c r="E15" s="48"/>
      <c r="F15" s="48"/>
      <c r="G15" s="48"/>
      <c r="H15" s="48"/>
      <c r="I15" s="48"/>
      <c r="J15" s="47"/>
      <c r="K15" s="47"/>
      <c r="L15" s="54"/>
      <c r="M15" s="54"/>
      <c r="N15" s="39"/>
      <c r="O15" s="39"/>
      <c r="P15" s="39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 spans="1:29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39"/>
      <c r="O16" s="39"/>
      <c r="P16" s="39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</row>
    <row r="17" spans="1:29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39"/>
      <c r="O17" s="39"/>
      <c r="P17" s="39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</row>
    <row r="18" spans="1:29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39"/>
      <c r="O18" s="39"/>
      <c r="P18" s="39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</row>
    <row r="19" spans="1:2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39"/>
      <c r="O19" s="39"/>
      <c r="P19" s="39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</row>
    <row r="20" spans="1:29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39"/>
      <c r="O20" s="39"/>
      <c r="P20" s="39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 spans="1:29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39"/>
      <c r="O21" s="39"/>
      <c r="P21" s="39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</row>
    <row r="22" spans="1:29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39"/>
      <c r="O22" s="39"/>
      <c r="P22" s="39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</row>
    <row r="23" spans="1:29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39"/>
      <c r="O23" s="39"/>
      <c r="P23" s="39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</row>
    <row r="24" spans="1:29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39"/>
      <c r="O24" s="39"/>
      <c r="P24" s="39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</row>
    <row r="25" spans="1:29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39"/>
      <c r="O25" s="39"/>
      <c r="P25" s="39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</row>
    <row r="26" spans="1:29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39"/>
      <c r="O26" s="39"/>
      <c r="P26" s="39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</row>
    <row r="27" spans="1:29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</row>
    <row r="28" spans="1:29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</row>
    <row r="29" spans="1:2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</row>
    <row r="30" spans="1:29" ht="1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43"/>
      <c r="O30" s="43"/>
      <c r="P30" s="39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</row>
    <row r="31" spans="1:29" ht="1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43"/>
      <c r="O31" s="43"/>
      <c r="P31" s="39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ht="1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43"/>
      <c r="O32" s="43"/>
      <c r="P32" s="39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</row>
    <row r="33" spans="1:29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</row>
    <row r="34" spans="1:29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</row>
    <row r="35" spans="1:29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 spans="1:29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</row>
    <row r="37" spans="1:29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</row>
  </sheetData>
  <mergeCells count="5">
    <mergeCell ref="Q4:R6"/>
    <mergeCell ref="B3:M3"/>
    <mergeCell ref="A10:A11"/>
    <mergeCell ref="A1:P2"/>
    <mergeCell ref="L13:M15"/>
  </mergeCells>
  <conditionalFormatting sqref="B10:M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M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M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M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"/>
  <sheetViews>
    <sheetView workbookViewId="0" xr3:uid="{78B4E459-6924-5F8B-B7BA-2DD04133E49E}"/>
  </sheetViews>
  <sheetFormatPr defaultRowHeight="14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J201"/>
  <sheetViews>
    <sheetView workbookViewId="0" xr3:uid="{9B253EF2-77E0-53E3-AE26-4D66ECD923F3}">
      <selection activeCell="F8" sqref="F8"/>
    </sheetView>
  </sheetViews>
  <sheetFormatPr defaultRowHeight="14.45"/>
  <cols>
    <col min="1" max="1" width="9.85546875" customWidth="1"/>
    <col min="3" max="3" width="10.7109375" customWidth="1"/>
    <col min="7" max="7" width="9.85546875" customWidth="1"/>
  </cols>
  <sheetData>
    <row r="1" spans="1:10" ht="57.6">
      <c r="A1" s="9" t="s">
        <v>45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51</v>
      </c>
      <c r="H1" s="9" t="s">
        <v>52</v>
      </c>
      <c r="I1" s="9" t="s">
        <v>53</v>
      </c>
      <c r="J1" s="9" t="s">
        <v>54</v>
      </c>
    </row>
    <row r="2" spans="1:10">
      <c r="A2">
        <v>70</v>
      </c>
      <c r="B2">
        <v>0</v>
      </c>
      <c r="C2">
        <v>4</v>
      </c>
      <c r="D2">
        <v>1</v>
      </c>
      <c r="E2">
        <v>1</v>
      </c>
      <c r="F2">
        <v>1</v>
      </c>
      <c r="G2">
        <v>57</v>
      </c>
      <c r="H2">
        <v>52</v>
      </c>
      <c r="I2">
        <v>49.199999999999996</v>
      </c>
      <c r="J2">
        <v>57.2</v>
      </c>
    </row>
    <row r="3" spans="1:10">
      <c r="A3">
        <v>121</v>
      </c>
      <c r="B3">
        <v>1</v>
      </c>
      <c r="C3">
        <v>4</v>
      </c>
      <c r="D3">
        <v>2</v>
      </c>
      <c r="E3">
        <v>1</v>
      </c>
      <c r="F3">
        <v>3</v>
      </c>
      <c r="G3">
        <v>68</v>
      </c>
      <c r="H3">
        <v>59</v>
      </c>
      <c r="I3">
        <v>63.599999999999994</v>
      </c>
      <c r="J3">
        <v>64.900000000000006</v>
      </c>
    </row>
    <row r="4" spans="1:10">
      <c r="A4">
        <v>86</v>
      </c>
      <c r="B4">
        <v>0</v>
      </c>
      <c r="C4">
        <v>4</v>
      </c>
      <c r="D4">
        <v>3</v>
      </c>
      <c r="E4">
        <v>1</v>
      </c>
      <c r="F4">
        <v>1</v>
      </c>
      <c r="G4">
        <v>44</v>
      </c>
      <c r="H4">
        <v>33</v>
      </c>
      <c r="I4">
        <v>64.8</v>
      </c>
      <c r="J4">
        <v>36.300000000000004</v>
      </c>
    </row>
    <row r="5" spans="1:10">
      <c r="A5">
        <v>141</v>
      </c>
      <c r="B5">
        <v>0</v>
      </c>
      <c r="C5">
        <v>4</v>
      </c>
      <c r="D5">
        <v>3</v>
      </c>
      <c r="E5">
        <v>1</v>
      </c>
      <c r="F5">
        <v>3</v>
      </c>
      <c r="G5">
        <v>63</v>
      </c>
      <c r="H5">
        <v>44</v>
      </c>
      <c r="I5">
        <v>56.4</v>
      </c>
      <c r="J5">
        <v>48.400000000000006</v>
      </c>
    </row>
    <row r="6" spans="1:10">
      <c r="A6">
        <v>172</v>
      </c>
      <c r="B6">
        <v>0</v>
      </c>
      <c r="C6">
        <v>4</v>
      </c>
      <c r="D6">
        <v>2</v>
      </c>
      <c r="E6">
        <v>1</v>
      </c>
      <c r="F6">
        <v>2</v>
      </c>
      <c r="G6">
        <v>47</v>
      </c>
      <c r="H6">
        <v>52</v>
      </c>
      <c r="I6">
        <v>68.399999999999991</v>
      </c>
      <c r="J6">
        <v>57.2</v>
      </c>
    </row>
    <row r="7" spans="1:10">
      <c r="A7">
        <v>113</v>
      </c>
      <c r="B7">
        <v>0</v>
      </c>
      <c r="C7">
        <v>4</v>
      </c>
      <c r="D7">
        <v>2</v>
      </c>
      <c r="E7">
        <v>1</v>
      </c>
      <c r="F7">
        <v>2</v>
      </c>
      <c r="G7">
        <v>44</v>
      </c>
      <c r="H7">
        <v>52</v>
      </c>
      <c r="I7">
        <v>61.199999999999996</v>
      </c>
      <c r="J7">
        <v>57.2</v>
      </c>
    </row>
    <row r="8" spans="1:10">
      <c r="A8">
        <v>50</v>
      </c>
      <c r="B8">
        <v>0</v>
      </c>
      <c r="C8">
        <v>3</v>
      </c>
      <c r="D8">
        <v>2</v>
      </c>
      <c r="E8">
        <v>1</v>
      </c>
      <c r="F8">
        <v>1</v>
      </c>
      <c r="G8">
        <v>50</v>
      </c>
      <c r="H8">
        <v>59</v>
      </c>
      <c r="I8">
        <v>50.4</v>
      </c>
      <c r="J8">
        <v>64.900000000000006</v>
      </c>
    </row>
    <row r="9" spans="1:10">
      <c r="A9">
        <v>11</v>
      </c>
      <c r="B9">
        <v>0</v>
      </c>
      <c r="C9">
        <v>1</v>
      </c>
      <c r="D9">
        <v>2</v>
      </c>
      <c r="E9">
        <v>1</v>
      </c>
      <c r="F9">
        <v>2</v>
      </c>
      <c r="G9">
        <v>34</v>
      </c>
      <c r="H9">
        <v>46</v>
      </c>
      <c r="I9">
        <v>54</v>
      </c>
      <c r="J9">
        <v>50.6</v>
      </c>
    </row>
    <row r="10" spans="1:10">
      <c r="A10">
        <v>84</v>
      </c>
      <c r="B10">
        <v>0</v>
      </c>
      <c r="C10">
        <v>4</v>
      </c>
      <c r="D10">
        <v>2</v>
      </c>
      <c r="E10">
        <v>1</v>
      </c>
      <c r="F10">
        <v>1</v>
      </c>
      <c r="G10">
        <v>63</v>
      </c>
      <c r="H10">
        <v>57</v>
      </c>
      <c r="I10">
        <v>64.8</v>
      </c>
      <c r="J10">
        <v>62.7</v>
      </c>
    </row>
    <row r="11" spans="1:10">
      <c r="A11">
        <v>48</v>
      </c>
      <c r="B11">
        <v>0</v>
      </c>
      <c r="C11">
        <v>3</v>
      </c>
      <c r="D11">
        <v>2</v>
      </c>
      <c r="E11">
        <v>1</v>
      </c>
      <c r="F11">
        <v>2</v>
      </c>
      <c r="G11">
        <v>57</v>
      </c>
      <c r="H11">
        <v>55</v>
      </c>
      <c r="I11">
        <v>62.4</v>
      </c>
      <c r="J11">
        <v>60.500000000000007</v>
      </c>
    </row>
    <row r="12" spans="1:10">
      <c r="A12">
        <v>75</v>
      </c>
      <c r="B12">
        <v>0</v>
      </c>
      <c r="C12">
        <v>4</v>
      </c>
      <c r="D12">
        <v>2</v>
      </c>
      <c r="E12">
        <v>1</v>
      </c>
      <c r="F12">
        <v>3</v>
      </c>
      <c r="G12">
        <v>60</v>
      </c>
      <c r="H12">
        <v>46</v>
      </c>
      <c r="I12">
        <v>61.199999999999996</v>
      </c>
      <c r="J12">
        <v>50.6</v>
      </c>
    </row>
    <row r="13" spans="1:10">
      <c r="A13">
        <v>60</v>
      </c>
      <c r="B13">
        <v>0</v>
      </c>
      <c r="C13">
        <v>4</v>
      </c>
      <c r="D13">
        <v>2</v>
      </c>
      <c r="E13">
        <v>1</v>
      </c>
      <c r="F13">
        <v>2</v>
      </c>
      <c r="G13">
        <v>57</v>
      </c>
      <c r="H13">
        <v>65</v>
      </c>
      <c r="I13">
        <v>61.199999999999996</v>
      </c>
      <c r="J13">
        <v>71.5</v>
      </c>
    </row>
    <row r="14" spans="1:10">
      <c r="A14">
        <v>95</v>
      </c>
      <c r="B14">
        <v>0</v>
      </c>
      <c r="C14">
        <v>4</v>
      </c>
      <c r="D14">
        <v>3</v>
      </c>
      <c r="E14">
        <v>1</v>
      </c>
      <c r="F14">
        <v>2</v>
      </c>
      <c r="G14">
        <v>73</v>
      </c>
      <c r="H14">
        <v>60</v>
      </c>
      <c r="I14">
        <v>85.2</v>
      </c>
      <c r="J14">
        <v>66</v>
      </c>
    </row>
    <row r="15" spans="1:10">
      <c r="A15">
        <v>104</v>
      </c>
      <c r="B15">
        <v>0</v>
      </c>
      <c r="C15">
        <v>4</v>
      </c>
      <c r="D15">
        <v>3</v>
      </c>
      <c r="E15">
        <v>1</v>
      </c>
      <c r="F15">
        <v>2</v>
      </c>
      <c r="G15">
        <v>54</v>
      </c>
      <c r="H15">
        <v>63</v>
      </c>
      <c r="I15">
        <v>68.399999999999991</v>
      </c>
      <c r="J15">
        <v>69.300000000000011</v>
      </c>
    </row>
    <row r="16" spans="1:10">
      <c r="A16">
        <v>38</v>
      </c>
      <c r="B16">
        <v>0</v>
      </c>
      <c r="C16">
        <v>3</v>
      </c>
      <c r="D16">
        <v>1</v>
      </c>
      <c r="E16">
        <v>1</v>
      </c>
      <c r="F16">
        <v>2</v>
      </c>
      <c r="G16">
        <v>45</v>
      </c>
      <c r="H16">
        <v>57</v>
      </c>
      <c r="I16">
        <v>60</v>
      </c>
      <c r="J16">
        <v>62.7</v>
      </c>
    </row>
    <row r="17" spans="1:10">
      <c r="A17">
        <v>115</v>
      </c>
      <c r="B17">
        <v>0</v>
      </c>
      <c r="C17">
        <v>4</v>
      </c>
      <c r="D17">
        <v>1</v>
      </c>
      <c r="E17">
        <v>1</v>
      </c>
      <c r="F17">
        <v>1</v>
      </c>
      <c r="G17">
        <v>42</v>
      </c>
      <c r="H17">
        <v>49</v>
      </c>
      <c r="I17">
        <v>51.6</v>
      </c>
      <c r="J17">
        <v>53.900000000000006</v>
      </c>
    </row>
    <row r="18" spans="1:10">
      <c r="A18">
        <v>76</v>
      </c>
      <c r="B18">
        <v>0</v>
      </c>
      <c r="C18">
        <v>4</v>
      </c>
      <c r="D18">
        <v>3</v>
      </c>
      <c r="E18">
        <v>1</v>
      </c>
      <c r="F18">
        <v>2</v>
      </c>
      <c r="G18">
        <v>47</v>
      </c>
      <c r="H18">
        <v>52</v>
      </c>
      <c r="I18">
        <v>61.199999999999996</v>
      </c>
      <c r="J18">
        <v>57.2</v>
      </c>
    </row>
    <row r="19" spans="1:10">
      <c r="A19">
        <v>195</v>
      </c>
      <c r="B19">
        <v>0</v>
      </c>
      <c r="C19">
        <v>4</v>
      </c>
      <c r="D19">
        <v>2</v>
      </c>
      <c r="E19">
        <v>2</v>
      </c>
      <c r="F19">
        <v>1</v>
      </c>
      <c r="G19">
        <v>57</v>
      </c>
      <c r="H19">
        <v>57</v>
      </c>
      <c r="I19">
        <v>72</v>
      </c>
      <c r="J19">
        <v>62.7</v>
      </c>
    </row>
    <row r="20" spans="1:10">
      <c r="A20">
        <v>114</v>
      </c>
      <c r="B20">
        <v>0</v>
      </c>
      <c r="C20">
        <v>4</v>
      </c>
      <c r="D20">
        <v>3</v>
      </c>
      <c r="E20">
        <v>1</v>
      </c>
      <c r="F20">
        <v>2</v>
      </c>
      <c r="G20">
        <v>68</v>
      </c>
      <c r="H20">
        <v>65</v>
      </c>
      <c r="I20">
        <v>74.399999999999991</v>
      </c>
      <c r="J20">
        <v>71.5</v>
      </c>
    </row>
    <row r="21" spans="1:10">
      <c r="A21">
        <v>85</v>
      </c>
      <c r="B21">
        <v>0</v>
      </c>
      <c r="C21">
        <v>4</v>
      </c>
      <c r="D21">
        <v>2</v>
      </c>
      <c r="E21">
        <v>1</v>
      </c>
      <c r="F21">
        <v>1</v>
      </c>
      <c r="G21">
        <v>55</v>
      </c>
      <c r="H21">
        <v>39</v>
      </c>
      <c r="I21">
        <v>68.399999999999991</v>
      </c>
      <c r="J21">
        <v>42.900000000000006</v>
      </c>
    </row>
    <row r="22" spans="1:10">
      <c r="A22">
        <v>167</v>
      </c>
      <c r="B22">
        <v>0</v>
      </c>
      <c r="C22">
        <v>4</v>
      </c>
      <c r="D22">
        <v>2</v>
      </c>
      <c r="E22">
        <v>1</v>
      </c>
      <c r="F22">
        <v>1</v>
      </c>
      <c r="G22">
        <v>63</v>
      </c>
      <c r="H22">
        <v>49</v>
      </c>
      <c r="I22">
        <v>42</v>
      </c>
      <c r="J22">
        <v>53.900000000000006</v>
      </c>
    </row>
    <row r="23" spans="1:10">
      <c r="A23">
        <v>143</v>
      </c>
      <c r="B23">
        <v>0</v>
      </c>
      <c r="C23">
        <v>4</v>
      </c>
      <c r="D23">
        <v>2</v>
      </c>
      <c r="E23">
        <v>1</v>
      </c>
      <c r="F23">
        <v>3</v>
      </c>
      <c r="G23">
        <v>63</v>
      </c>
      <c r="H23">
        <v>63</v>
      </c>
      <c r="I23">
        <v>90</v>
      </c>
      <c r="J23">
        <v>69.300000000000011</v>
      </c>
    </row>
    <row r="24" spans="1:10">
      <c r="A24">
        <v>41</v>
      </c>
      <c r="B24">
        <v>0</v>
      </c>
      <c r="C24">
        <v>3</v>
      </c>
      <c r="D24">
        <v>2</v>
      </c>
      <c r="E24">
        <v>1</v>
      </c>
      <c r="F24">
        <v>2</v>
      </c>
      <c r="G24">
        <v>50</v>
      </c>
      <c r="H24">
        <v>40</v>
      </c>
      <c r="I24">
        <v>54</v>
      </c>
      <c r="J24">
        <v>44</v>
      </c>
    </row>
    <row r="25" spans="1:10">
      <c r="A25">
        <v>20</v>
      </c>
      <c r="B25">
        <v>0</v>
      </c>
      <c r="C25">
        <v>1</v>
      </c>
      <c r="D25">
        <v>3</v>
      </c>
      <c r="E25">
        <v>1</v>
      </c>
      <c r="F25">
        <v>2</v>
      </c>
      <c r="G25">
        <v>60</v>
      </c>
      <c r="H25">
        <v>52</v>
      </c>
      <c r="I25">
        <v>68.399999999999991</v>
      </c>
      <c r="J25">
        <v>57.2</v>
      </c>
    </row>
    <row r="26" spans="1:10">
      <c r="A26">
        <v>12</v>
      </c>
      <c r="B26">
        <v>0</v>
      </c>
      <c r="C26">
        <v>1</v>
      </c>
      <c r="D26">
        <v>2</v>
      </c>
      <c r="E26">
        <v>1</v>
      </c>
      <c r="F26">
        <v>3</v>
      </c>
      <c r="G26">
        <v>37</v>
      </c>
      <c r="H26">
        <v>44</v>
      </c>
      <c r="I26">
        <v>54</v>
      </c>
      <c r="J26">
        <v>48.400000000000006</v>
      </c>
    </row>
    <row r="27" spans="1:10">
      <c r="A27">
        <v>53</v>
      </c>
      <c r="B27">
        <v>0</v>
      </c>
      <c r="C27">
        <v>3</v>
      </c>
      <c r="D27">
        <v>2</v>
      </c>
      <c r="E27">
        <v>1</v>
      </c>
      <c r="F27">
        <v>3</v>
      </c>
      <c r="G27">
        <v>34</v>
      </c>
      <c r="H27">
        <v>37</v>
      </c>
      <c r="I27">
        <v>55.199999999999996</v>
      </c>
      <c r="J27">
        <v>40.700000000000003</v>
      </c>
    </row>
    <row r="28" spans="1:10">
      <c r="A28">
        <v>154</v>
      </c>
      <c r="B28">
        <v>0</v>
      </c>
      <c r="C28">
        <v>4</v>
      </c>
      <c r="D28">
        <v>3</v>
      </c>
      <c r="E28">
        <v>1</v>
      </c>
      <c r="F28">
        <v>2</v>
      </c>
      <c r="G28">
        <v>65</v>
      </c>
      <c r="H28">
        <v>65</v>
      </c>
      <c r="I28">
        <v>79.2</v>
      </c>
      <c r="J28">
        <v>71.5</v>
      </c>
    </row>
    <row r="29" spans="1:10">
      <c r="A29">
        <v>178</v>
      </c>
      <c r="B29">
        <v>0</v>
      </c>
      <c r="C29">
        <v>4</v>
      </c>
      <c r="D29">
        <v>2</v>
      </c>
      <c r="E29">
        <v>2</v>
      </c>
      <c r="F29">
        <v>3</v>
      </c>
      <c r="G29">
        <v>47</v>
      </c>
      <c r="H29">
        <v>57</v>
      </c>
      <c r="I29">
        <v>68.399999999999991</v>
      </c>
      <c r="J29">
        <v>62.7</v>
      </c>
    </row>
    <row r="30" spans="1:10">
      <c r="A30">
        <v>196</v>
      </c>
      <c r="B30">
        <v>0</v>
      </c>
      <c r="C30">
        <v>4</v>
      </c>
      <c r="D30">
        <v>3</v>
      </c>
      <c r="E30">
        <v>2</v>
      </c>
      <c r="F30">
        <v>2</v>
      </c>
      <c r="G30">
        <v>44</v>
      </c>
      <c r="H30">
        <v>38</v>
      </c>
      <c r="I30">
        <v>58.8</v>
      </c>
      <c r="J30">
        <v>41.800000000000004</v>
      </c>
    </row>
    <row r="31" spans="1:10">
      <c r="A31">
        <v>29</v>
      </c>
      <c r="B31">
        <v>0</v>
      </c>
      <c r="C31">
        <v>2</v>
      </c>
      <c r="D31">
        <v>1</v>
      </c>
      <c r="E31">
        <v>1</v>
      </c>
      <c r="F31">
        <v>1</v>
      </c>
      <c r="G31">
        <v>52</v>
      </c>
      <c r="H31">
        <v>44</v>
      </c>
      <c r="I31">
        <v>58.8</v>
      </c>
      <c r="J31">
        <v>48.400000000000006</v>
      </c>
    </row>
    <row r="32" spans="1:10">
      <c r="A32">
        <v>126</v>
      </c>
      <c r="B32">
        <v>0</v>
      </c>
      <c r="C32">
        <v>4</v>
      </c>
      <c r="D32">
        <v>2</v>
      </c>
      <c r="E32">
        <v>1</v>
      </c>
      <c r="F32">
        <v>1</v>
      </c>
      <c r="G32">
        <v>42</v>
      </c>
      <c r="H32">
        <v>31</v>
      </c>
      <c r="I32">
        <v>68.399999999999991</v>
      </c>
      <c r="J32">
        <v>34.1</v>
      </c>
    </row>
    <row r="33" spans="1:10">
      <c r="A33">
        <v>103</v>
      </c>
      <c r="B33">
        <v>0</v>
      </c>
      <c r="C33">
        <v>4</v>
      </c>
      <c r="D33">
        <v>3</v>
      </c>
      <c r="E33">
        <v>1</v>
      </c>
      <c r="F33">
        <v>2</v>
      </c>
      <c r="G33">
        <v>76</v>
      </c>
      <c r="H33">
        <v>52</v>
      </c>
      <c r="I33">
        <v>76.8</v>
      </c>
      <c r="J33">
        <v>57.2</v>
      </c>
    </row>
    <row r="34" spans="1:10">
      <c r="A34">
        <v>192</v>
      </c>
      <c r="B34">
        <v>0</v>
      </c>
      <c r="C34">
        <v>4</v>
      </c>
      <c r="D34">
        <v>3</v>
      </c>
      <c r="E34">
        <v>2</v>
      </c>
      <c r="F34">
        <v>2</v>
      </c>
      <c r="G34">
        <v>65</v>
      </c>
      <c r="H34">
        <v>67</v>
      </c>
      <c r="I34">
        <v>75.599999999999994</v>
      </c>
      <c r="J34">
        <v>73.7</v>
      </c>
    </row>
    <row r="35" spans="1:10">
      <c r="A35">
        <v>150</v>
      </c>
      <c r="B35">
        <v>0</v>
      </c>
      <c r="C35">
        <v>4</v>
      </c>
      <c r="D35">
        <v>2</v>
      </c>
      <c r="E35">
        <v>1</v>
      </c>
      <c r="F35">
        <v>3</v>
      </c>
      <c r="G35">
        <v>42</v>
      </c>
      <c r="H35">
        <v>41</v>
      </c>
      <c r="I35">
        <v>68.399999999999991</v>
      </c>
      <c r="J35">
        <v>45.1</v>
      </c>
    </row>
    <row r="36" spans="1:10">
      <c r="A36">
        <v>199</v>
      </c>
      <c r="B36">
        <v>0</v>
      </c>
      <c r="C36">
        <v>4</v>
      </c>
      <c r="D36">
        <v>3</v>
      </c>
      <c r="E36">
        <v>2</v>
      </c>
      <c r="F36">
        <v>2</v>
      </c>
      <c r="G36">
        <v>52</v>
      </c>
      <c r="H36">
        <v>59</v>
      </c>
      <c r="I36">
        <v>60</v>
      </c>
      <c r="J36">
        <v>64.900000000000006</v>
      </c>
    </row>
    <row r="37" spans="1:10">
      <c r="A37">
        <v>144</v>
      </c>
      <c r="B37">
        <v>0</v>
      </c>
      <c r="C37">
        <v>4</v>
      </c>
      <c r="D37">
        <v>3</v>
      </c>
      <c r="E37">
        <v>1</v>
      </c>
      <c r="F37">
        <v>1</v>
      </c>
      <c r="G37">
        <v>60</v>
      </c>
      <c r="H37">
        <v>65</v>
      </c>
      <c r="I37">
        <v>69.599999999999994</v>
      </c>
      <c r="J37">
        <v>71.5</v>
      </c>
    </row>
    <row r="38" spans="1:10">
      <c r="A38">
        <v>200</v>
      </c>
      <c r="B38">
        <v>0</v>
      </c>
      <c r="C38">
        <v>4</v>
      </c>
      <c r="D38">
        <v>2</v>
      </c>
      <c r="E38">
        <v>2</v>
      </c>
      <c r="F38">
        <v>2</v>
      </c>
      <c r="G38">
        <v>68</v>
      </c>
      <c r="H38">
        <v>54</v>
      </c>
      <c r="I38">
        <v>90</v>
      </c>
      <c r="J38">
        <v>59.400000000000006</v>
      </c>
    </row>
    <row r="39" spans="1:10">
      <c r="A39">
        <v>80</v>
      </c>
      <c r="B39">
        <v>0</v>
      </c>
      <c r="C39">
        <v>4</v>
      </c>
      <c r="D39">
        <v>3</v>
      </c>
      <c r="E39">
        <v>1</v>
      </c>
      <c r="F39">
        <v>2</v>
      </c>
      <c r="G39">
        <v>65</v>
      </c>
      <c r="H39">
        <v>62</v>
      </c>
      <c r="I39">
        <v>81.599999999999994</v>
      </c>
      <c r="J39">
        <v>68.2</v>
      </c>
    </row>
    <row r="40" spans="1:10">
      <c r="A40">
        <v>16</v>
      </c>
      <c r="B40">
        <v>0</v>
      </c>
      <c r="C40">
        <v>1</v>
      </c>
      <c r="D40">
        <v>1</v>
      </c>
      <c r="E40">
        <v>1</v>
      </c>
      <c r="F40">
        <v>3</v>
      </c>
      <c r="G40">
        <v>47</v>
      </c>
      <c r="H40">
        <v>31</v>
      </c>
      <c r="I40">
        <v>52.8</v>
      </c>
      <c r="J40">
        <v>34.1</v>
      </c>
    </row>
    <row r="41" spans="1:10">
      <c r="A41">
        <v>153</v>
      </c>
      <c r="B41">
        <v>0</v>
      </c>
      <c r="C41">
        <v>4</v>
      </c>
      <c r="D41">
        <v>2</v>
      </c>
      <c r="E41">
        <v>1</v>
      </c>
      <c r="F41">
        <v>3</v>
      </c>
      <c r="G41">
        <v>39</v>
      </c>
      <c r="H41">
        <v>31</v>
      </c>
      <c r="I41">
        <v>48</v>
      </c>
      <c r="J41">
        <v>34.1</v>
      </c>
    </row>
    <row r="42" spans="1:10">
      <c r="A42">
        <v>176</v>
      </c>
      <c r="B42">
        <v>0</v>
      </c>
      <c r="C42">
        <v>4</v>
      </c>
      <c r="D42">
        <v>2</v>
      </c>
      <c r="E42">
        <v>2</v>
      </c>
      <c r="F42">
        <v>2</v>
      </c>
      <c r="G42">
        <v>47</v>
      </c>
      <c r="H42">
        <v>47</v>
      </c>
      <c r="I42">
        <v>49.199999999999996</v>
      </c>
      <c r="J42">
        <v>51.7</v>
      </c>
    </row>
    <row r="43" spans="1:10">
      <c r="A43">
        <v>177</v>
      </c>
      <c r="B43">
        <v>0</v>
      </c>
      <c r="C43">
        <v>4</v>
      </c>
      <c r="D43">
        <v>2</v>
      </c>
      <c r="E43">
        <v>2</v>
      </c>
      <c r="F43">
        <v>2</v>
      </c>
      <c r="G43">
        <v>55</v>
      </c>
      <c r="H43">
        <v>59</v>
      </c>
      <c r="I43">
        <v>74.399999999999991</v>
      </c>
      <c r="J43">
        <v>64.900000000000006</v>
      </c>
    </row>
    <row r="44" spans="1:10">
      <c r="A44">
        <v>168</v>
      </c>
      <c r="B44">
        <v>0</v>
      </c>
      <c r="C44">
        <v>4</v>
      </c>
      <c r="D44">
        <v>2</v>
      </c>
      <c r="E44">
        <v>1</v>
      </c>
      <c r="F44">
        <v>2</v>
      </c>
      <c r="G44">
        <v>52</v>
      </c>
      <c r="H44">
        <v>54</v>
      </c>
      <c r="I44">
        <v>68.399999999999991</v>
      </c>
      <c r="J44">
        <v>59.400000000000006</v>
      </c>
    </row>
    <row r="45" spans="1:10">
      <c r="A45">
        <v>40</v>
      </c>
      <c r="B45">
        <v>0</v>
      </c>
      <c r="C45">
        <v>3</v>
      </c>
      <c r="D45">
        <v>1</v>
      </c>
      <c r="E45">
        <v>1</v>
      </c>
      <c r="F45">
        <v>1</v>
      </c>
      <c r="G45">
        <v>42</v>
      </c>
      <c r="H45">
        <v>41</v>
      </c>
      <c r="I45">
        <v>51.6</v>
      </c>
      <c r="J45">
        <v>45.1</v>
      </c>
    </row>
    <row r="46" spans="1:10">
      <c r="A46">
        <v>62</v>
      </c>
      <c r="B46">
        <v>0</v>
      </c>
      <c r="C46">
        <v>4</v>
      </c>
      <c r="D46">
        <v>3</v>
      </c>
      <c r="E46">
        <v>1</v>
      </c>
      <c r="F46">
        <v>1</v>
      </c>
      <c r="G46">
        <v>65</v>
      </c>
      <c r="H46">
        <v>65</v>
      </c>
      <c r="I46">
        <v>57.599999999999994</v>
      </c>
      <c r="J46">
        <v>71.5</v>
      </c>
    </row>
    <row r="47" spans="1:10">
      <c r="A47">
        <v>169</v>
      </c>
      <c r="B47">
        <v>0</v>
      </c>
      <c r="C47">
        <v>4</v>
      </c>
      <c r="D47">
        <v>1</v>
      </c>
      <c r="E47">
        <v>1</v>
      </c>
      <c r="F47">
        <v>1</v>
      </c>
      <c r="G47">
        <v>55</v>
      </c>
      <c r="H47">
        <v>59</v>
      </c>
      <c r="I47">
        <v>75.599999999999994</v>
      </c>
      <c r="J47">
        <v>64.900000000000006</v>
      </c>
    </row>
    <row r="48" spans="1:10">
      <c r="A48">
        <v>49</v>
      </c>
      <c r="B48">
        <v>0</v>
      </c>
      <c r="C48">
        <v>3</v>
      </c>
      <c r="D48">
        <v>3</v>
      </c>
      <c r="E48">
        <v>1</v>
      </c>
      <c r="F48">
        <v>3</v>
      </c>
      <c r="G48">
        <v>50</v>
      </c>
      <c r="H48">
        <v>40</v>
      </c>
      <c r="I48">
        <v>46.8</v>
      </c>
      <c r="J48">
        <v>44</v>
      </c>
    </row>
    <row r="49" spans="1:10">
      <c r="A49">
        <v>136</v>
      </c>
      <c r="B49">
        <v>0</v>
      </c>
      <c r="C49">
        <v>4</v>
      </c>
      <c r="D49">
        <v>2</v>
      </c>
      <c r="E49">
        <v>1</v>
      </c>
      <c r="F49">
        <v>2</v>
      </c>
      <c r="G49">
        <v>65</v>
      </c>
      <c r="H49">
        <v>59</v>
      </c>
      <c r="I49">
        <v>84</v>
      </c>
      <c r="J49">
        <v>64.900000000000006</v>
      </c>
    </row>
    <row r="50" spans="1:10">
      <c r="A50">
        <v>189</v>
      </c>
      <c r="B50">
        <v>0</v>
      </c>
      <c r="C50">
        <v>4</v>
      </c>
      <c r="D50">
        <v>2</v>
      </c>
      <c r="E50">
        <v>2</v>
      </c>
      <c r="F50">
        <v>2</v>
      </c>
      <c r="G50">
        <v>47</v>
      </c>
      <c r="H50">
        <v>59</v>
      </c>
      <c r="I50">
        <v>75.599999999999994</v>
      </c>
      <c r="J50">
        <v>64.900000000000006</v>
      </c>
    </row>
    <row r="51" spans="1:10">
      <c r="A51">
        <v>7</v>
      </c>
      <c r="B51">
        <v>0</v>
      </c>
      <c r="C51">
        <v>1</v>
      </c>
      <c r="D51">
        <v>2</v>
      </c>
      <c r="E51">
        <v>1</v>
      </c>
      <c r="F51">
        <v>2</v>
      </c>
      <c r="G51">
        <v>57</v>
      </c>
      <c r="H51">
        <v>54</v>
      </c>
      <c r="I51">
        <v>70.8</v>
      </c>
      <c r="J51">
        <v>59.400000000000006</v>
      </c>
    </row>
    <row r="52" spans="1:10">
      <c r="A52">
        <v>27</v>
      </c>
      <c r="B52">
        <v>0</v>
      </c>
      <c r="C52">
        <v>2</v>
      </c>
      <c r="D52">
        <v>2</v>
      </c>
      <c r="E52">
        <v>1</v>
      </c>
      <c r="F52">
        <v>2</v>
      </c>
      <c r="G52">
        <v>53</v>
      </c>
      <c r="H52">
        <v>61</v>
      </c>
      <c r="I52">
        <v>73.2</v>
      </c>
      <c r="J52">
        <v>67.100000000000009</v>
      </c>
    </row>
    <row r="53" spans="1:10">
      <c r="A53">
        <v>128</v>
      </c>
      <c r="B53">
        <v>0</v>
      </c>
      <c r="C53">
        <v>4</v>
      </c>
      <c r="D53">
        <v>3</v>
      </c>
      <c r="E53">
        <v>1</v>
      </c>
      <c r="F53">
        <v>2</v>
      </c>
      <c r="G53">
        <v>39</v>
      </c>
      <c r="H53">
        <v>33</v>
      </c>
      <c r="I53">
        <v>45.6</v>
      </c>
      <c r="J53">
        <v>36.300000000000004</v>
      </c>
    </row>
    <row r="54" spans="1:10">
      <c r="A54">
        <v>21</v>
      </c>
      <c r="B54">
        <v>0</v>
      </c>
      <c r="C54">
        <v>1</v>
      </c>
      <c r="D54">
        <v>2</v>
      </c>
      <c r="E54">
        <v>1</v>
      </c>
      <c r="F54">
        <v>1</v>
      </c>
      <c r="G54">
        <v>44</v>
      </c>
      <c r="H54">
        <v>44</v>
      </c>
      <c r="I54">
        <v>73.2</v>
      </c>
      <c r="J54">
        <v>48.400000000000006</v>
      </c>
    </row>
    <row r="55" spans="1:10">
      <c r="A55">
        <v>183</v>
      </c>
      <c r="B55">
        <v>0</v>
      </c>
      <c r="C55">
        <v>4</v>
      </c>
      <c r="D55">
        <v>2</v>
      </c>
      <c r="E55">
        <v>2</v>
      </c>
      <c r="F55">
        <v>2</v>
      </c>
      <c r="G55">
        <v>63</v>
      </c>
      <c r="H55">
        <v>59</v>
      </c>
      <c r="I55">
        <v>58.8</v>
      </c>
      <c r="J55">
        <v>64.900000000000006</v>
      </c>
    </row>
    <row r="56" spans="1:10">
      <c r="A56">
        <v>132</v>
      </c>
      <c r="B56">
        <v>0</v>
      </c>
      <c r="C56">
        <v>4</v>
      </c>
      <c r="D56">
        <v>2</v>
      </c>
      <c r="E56">
        <v>1</v>
      </c>
      <c r="F56">
        <v>2</v>
      </c>
      <c r="G56">
        <v>73</v>
      </c>
      <c r="H56">
        <v>62</v>
      </c>
      <c r="I56">
        <v>87.6</v>
      </c>
      <c r="J56">
        <v>68.2</v>
      </c>
    </row>
    <row r="57" spans="1:10">
      <c r="A57">
        <v>15</v>
      </c>
      <c r="B57">
        <v>0</v>
      </c>
      <c r="C57">
        <v>1</v>
      </c>
      <c r="D57">
        <v>3</v>
      </c>
      <c r="E57">
        <v>1</v>
      </c>
      <c r="F57">
        <v>3</v>
      </c>
      <c r="G57">
        <v>39</v>
      </c>
      <c r="H57">
        <v>39</v>
      </c>
      <c r="I57">
        <v>52.8</v>
      </c>
      <c r="J57">
        <v>42.900000000000006</v>
      </c>
    </row>
    <row r="58" spans="1:10">
      <c r="A58">
        <v>67</v>
      </c>
      <c r="B58">
        <v>0</v>
      </c>
      <c r="C58">
        <v>4</v>
      </c>
      <c r="D58">
        <v>1</v>
      </c>
      <c r="E58">
        <v>1</v>
      </c>
      <c r="F58">
        <v>3</v>
      </c>
      <c r="G58">
        <v>37</v>
      </c>
      <c r="H58">
        <v>37</v>
      </c>
      <c r="I58">
        <v>50.4</v>
      </c>
      <c r="J58">
        <v>40.700000000000003</v>
      </c>
    </row>
    <row r="59" spans="1:10">
      <c r="A59">
        <v>22</v>
      </c>
      <c r="B59">
        <v>0</v>
      </c>
      <c r="C59">
        <v>1</v>
      </c>
      <c r="D59">
        <v>2</v>
      </c>
      <c r="E59">
        <v>1</v>
      </c>
      <c r="F59">
        <v>3</v>
      </c>
      <c r="G59">
        <v>42</v>
      </c>
      <c r="H59">
        <v>39</v>
      </c>
      <c r="I59">
        <v>46.8</v>
      </c>
      <c r="J59">
        <v>42.900000000000006</v>
      </c>
    </row>
    <row r="60" spans="1:10">
      <c r="A60">
        <v>185</v>
      </c>
      <c r="B60">
        <v>0</v>
      </c>
      <c r="C60">
        <v>4</v>
      </c>
      <c r="D60">
        <v>2</v>
      </c>
      <c r="E60">
        <v>2</v>
      </c>
      <c r="F60">
        <v>2</v>
      </c>
      <c r="G60">
        <v>63</v>
      </c>
      <c r="H60">
        <v>57</v>
      </c>
      <c r="I60">
        <v>66</v>
      </c>
      <c r="J60">
        <v>62.7</v>
      </c>
    </row>
    <row r="61" spans="1:10">
      <c r="A61">
        <v>9</v>
      </c>
      <c r="B61">
        <v>0</v>
      </c>
      <c r="C61">
        <v>1</v>
      </c>
      <c r="D61">
        <v>2</v>
      </c>
      <c r="E61">
        <v>1</v>
      </c>
      <c r="F61">
        <v>3</v>
      </c>
      <c r="G61">
        <v>48</v>
      </c>
      <c r="H61">
        <v>49</v>
      </c>
      <c r="I61">
        <v>62.4</v>
      </c>
      <c r="J61">
        <v>53.900000000000006</v>
      </c>
    </row>
    <row r="62" spans="1:10">
      <c r="A62">
        <v>181</v>
      </c>
      <c r="B62">
        <v>0</v>
      </c>
      <c r="C62">
        <v>4</v>
      </c>
      <c r="D62">
        <v>2</v>
      </c>
      <c r="E62">
        <v>2</v>
      </c>
      <c r="F62">
        <v>2</v>
      </c>
      <c r="G62">
        <v>50</v>
      </c>
      <c r="H62">
        <v>46</v>
      </c>
      <c r="I62">
        <v>54</v>
      </c>
      <c r="J62">
        <v>50.6</v>
      </c>
    </row>
    <row r="63" spans="1:10">
      <c r="A63">
        <v>170</v>
      </c>
      <c r="B63">
        <v>0</v>
      </c>
      <c r="C63">
        <v>4</v>
      </c>
      <c r="D63">
        <v>3</v>
      </c>
      <c r="E63">
        <v>1</v>
      </c>
      <c r="F63">
        <v>2</v>
      </c>
      <c r="G63">
        <v>47</v>
      </c>
      <c r="H63">
        <v>62</v>
      </c>
      <c r="I63">
        <v>73.2</v>
      </c>
      <c r="J63">
        <v>68.2</v>
      </c>
    </row>
    <row r="64" spans="1:10">
      <c r="A64">
        <v>134</v>
      </c>
      <c r="B64">
        <v>0</v>
      </c>
      <c r="C64">
        <v>4</v>
      </c>
      <c r="D64">
        <v>1</v>
      </c>
      <c r="E64">
        <v>1</v>
      </c>
      <c r="F64">
        <v>1</v>
      </c>
      <c r="G64">
        <v>44</v>
      </c>
      <c r="H64">
        <v>44</v>
      </c>
      <c r="I64">
        <v>46.8</v>
      </c>
      <c r="J64">
        <v>48.400000000000006</v>
      </c>
    </row>
    <row r="65" spans="1:10">
      <c r="A65">
        <v>108</v>
      </c>
      <c r="B65">
        <v>0</v>
      </c>
      <c r="C65">
        <v>4</v>
      </c>
      <c r="D65">
        <v>2</v>
      </c>
      <c r="E65">
        <v>1</v>
      </c>
      <c r="F65">
        <v>1</v>
      </c>
      <c r="G65">
        <v>34</v>
      </c>
      <c r="H65">
        <v>33</v>
      </c>
      <c r="I65">
        <v>49.199999999999996</v>
      </c>
      <c r="J65">
        <v>36.300000000000004</v>
      </c>
    </row>
    <row r="66" spans="1:10">
      <c r="A66">
        <v>197</v>
      </c>
      <c r="B66">
        <v>0</v>
      </c>
      <c r="C66">
        <v>4</v>
      </c>
      <c r="D66">
        <v>3</v>
      </c>
      <c r="E66">
        <v>2</v>
      </c>
      <c r="F66">
        <v>2</v>
      </c>
      <c r="G66">
        <v>50</v>
      </c>
      <c r="H66">
        <v>42</v>
      </c>
      <c r="I66">
        <v>60</v>
      </c>
      <c r="J66">
        <v>46.2</v>
      </c>
    </row>
    <row r="67" spans="1:10">
      <c r="A67">
        <v>140</v>
      </c>
      <c r="B67">
        <v>0</v>
      </c>
      <c r="C67">
        <v>4</v>
      </c>
      <c r="D67">
        <v>2</v>
      </c>
      <c r="E67">
        <v>1</v>
      </c>
      <c r="F67">
        <v>3</v>
      </c>
      <c r="G67">
        <v>44</v>
      </c>
      <c r="H67">
        <v>41</v>
      </c>
      <c r="I67">
        <v>48</v>
      </c>
      <c r="J67">
        <v>45.1</v>
      </c>
    </row>
    <row r="68" spans="1:10">
      <c r="A68">
        <v>171</v>
      </c>
      <c r="B68">
        <v>0</v>
      </c>
      <c r="C68">
        <v>4</v>
      </c>
      <c r="D68">
        <v>2</v>
      </c>
      <c r="E68">
        <v>1</v>
      </c>
      <c r="F68">
        <v>2</v>
      </c>
      <c r="G68">
        <v>60</v>
      </c>
      <c r="H68">
        <v>54</v>
      </c>
      <c r="I68">
        <v>72</v>
      </c>
      <c r="J68">
        <v>59.400000000000006</v>
      </c>
    </row>
    <row r="69" spans="1:10">
      <c r="A69">
        <v>107</v>
      </c>
      <c r="B69">
        <v>0</v>
      </c>
      <c r="C69">
        <v>4</v>
      </c>
      <c r="D69">
        <v>1</v>
      </c>
      <c r="E69">
        <v>1</v>
      </c>
      <c r="F69">
        <v>3</v>
      </c>
      <c r="G69">
        <v>47</v>
      </c>
      <c r="H69">
        <v>39</v>
      </c>
      <c r="I69">
        <v>56.4</v>
      </c>
      <c r="J69">
        <v>42.900000000000006</v>
      </c>
    </row>
    <row r="70" spans="1:10">
      <c r="A70">
        <v>81</v>
      </c>
      <c r="B70">
        <v>0</v>
      </c>
      <c r="C70">
        <v>4</v>
      </c>
      <c r="D70">
        <v>1</v>
      </c>
      <c r="E70">
        <v>1</v>
      </c>
      <c r="F70">
        <v>2</v>
      </c>
      <c r="G70">
        <v>63</v>
      </c>
      <c r="H70">
        <v>43</v>
      </c>
      <c r="I70">
        <v>70.8</v>
      </c>
      <c r="J70">
        <v>47.300000000000004</v>
      </c>
    </row>
    <row r="71" spans="1:10">
      <c r="A71">
        <v>18</v>
      </c>
      <c r="B71">
        <v>0</v>
      </c>
      <c r="C71">
        <v>1</v>
      </c>
      <c r="D71">
        <v>2</v>
      </c>
      <c r="E71">
        <v>1</v>
      </c>
      <c r="F71">
        <v>3</v>
      </c>
      <c r="G71">
        <v>50</v>
      </c>
      <c r="H71">
        <v>33</v>
      </c>
      <c r="I71">
        <v>58.8</v>
      </c>
      <c r="J71">
        <v>36.300000000000004</v>
      </c>
    </row>
    <row r="72" spans="1:10">
      <c r="A72">
        <v>155</v>
      </c>
      <c r="B72">
        <v>0</v>
      </c>
      <c r="C72">
        <v>4</v>
      </c>
      <c r="D72">
        <v>2</v>
      </c>
      <c r="E72">
        <v>1</v>
      </c>
      <c r="F72">
        <v>1</v>
      </c>
      <c r="G72">
        <v>44</v>
      </c>
      <c r="H72">
        <v>44</v>
      </c>
      <c r="I72">
        <v>55.199999999999996</v>
      </c>
      <c r="J72">
        <v>48.400000000000006</v>
      </c>
    </row>
    <row r="73" spans="1:10">
      <c r="A73">
        <v>97</v>
      </c>
      <c r="B73">
        <v>0</v>
      </c>
      <c r="C73">
        <v>4</v>
      </c>
      <c r="D73">
        <v>3</v>
      </c>
      <c r="E73">
        <v>1</v>
      </c>
      <c r="F73">
        <v>2</v>
      </c>
      <c r="G73">
        <v>60</v>
      </c>
      <c r="H73">
        <v>54</v>
      </c>
      <c r="I73">
        <v>69.599999999999994</v>
      </c>
      <c r="J73">
        <v>59.400000000000006</v>
      </c>
    </row>
    <row r="74" spans="1:10">
      <c r="A74">
        <v>68</v>
      </c>
      <c r="B74">
        <v>0</v>
      </c>
      <c r="C74">
        <v>4</v>
      </c>
      <c r="D74">
        <v>2</v>
      </c>
      <c r="E74">
        <v>1</v>
      </c>
      <c r="F74">
        <v>2</v>
      </c>
      <c r="G74">
        <v>73</v>
      </c>
      <c r="H74">
        <v>67</v>
      </c>
      <c r="I74">
        <v>85.2</v>
      </c>
      <c r="J74">
        <v>73.7</v>
      </c>
    </row>
    <row r="75" spans="1:10">
      <c r="A75">
        <v>157</v>
      </c>
      <c r="B75">
        <v>0</v>
      </c>
      <c r="C75">
        <v>4</v>
      </c>
      <c r="D75">
        <v>2</v>
      </c>
      <c r="E75">
        <v>1</v>
      </c>
      <c r="F75">
        <v>1</v>
      </c>
      <c r="G75">
        <v>68</v>
      </c>
      <c r="H75">
        <v>59</v>
      </c>
      <c r="I75">
        <v>69.599999999999994</v>
      </c>
      <c r="J75">
        <v>64.900000000000006</v>
      </c>
    </row>
    <row r="76" spans="1:10">
      <c r="A76">
        <v>56</v>
      </c>
      <c r="B76">
        <v>0</v>
      </c>
      <c r="C76">
        <v>4</v>
      </c>
      <c r="D76">
        <v>2</v>
      </c>
      <c r="E76">
        <v>1</v>
      </c>
      <c r="F76">
        <v>3</v>
      </c>
      <c r="G76">
        <v>55</v>
      </c>
      <c r="H76">
        <v>45</v>
      </c>
      <c r="I76">
        <v>55.199999999999996</v>
      </c>
      <c r="J76">
        <v>49.500000000000007</v>
      </c>
    </row>
    <row r="77" spans="1:10">
      <c r="A77">
        <v>5</v>
      </c>
      <c r="B77">
        <v>0</v>
      </c>
      <c r="C77">
        <v>1</v>
      </c>
      <c r="D77">
        <v>1</v>
      </c>
      <c r="E77">
        <v>1</v>
      </c>
      <c r="F77">
        <v>2</v>
      </c>
      <c r="G77">
        <v>47</v>
      </c>
      <c r="H77">
        <v>40</v>
      </c>
      <c r="I77">
        <v>51.6</v>
      </c>
      <c r="J77">
        <v>44</v>
      </c>
    </row>
    <row r="78" spans="1:10">
      <c r="A78">
        <v>159</v>
      </c>
      <c r="B78">
        <v>0</v>
      </c>
      <c r="C78">
        <v>4</v>
      </c>
      <c r="D78">
        <v>3</v>
      </c>
      <c r="E78">
        <v>1</v>
      </c>
      <c r="F78">
        <v>2</v>
      </c>
      <c r="G78">
        <v>55</v>
      </c>
      <c r="H78">
        <v>61</v>
      </c>
      <c r="I78">
        <v>64.8</v>
      </c>
      <c r="J78">
        <v>67.100000000000009</v>
      </c>
    </row>
    <row r="79" spans="1:10">
      <c r="A79">
        <v>123</v>
      </c>
      <c r="B79">
        <v>0</v>
      </c>
      <c r="C79">
        <v>4</v>
      </c>
      <c r="D79">
        <v>3</v>
      </c>
      <c r="E79">
        <v>1</v>
      </c>
      <c r="F79">
        <v>1</v>
      </c>
      <c r="G79">
        <v>68</v>
      </c>
      <c r="H79">
        <v>59</v>
      </c>
      <c r="I79">
        <v>67.2</v>
      </c>
      <c r="J79">
        <v>64.900000000000006</v>
      </c>
    </row>
    <row r="80" spans="1:10">
      <c r="A80">
        <v>164</v>
      </c>
      <c r="B80">
        <v>0</v>
      </c>
      <c r="C80">
        <v>4</v>
      </c>
      <c r="D80">
        <v>2</v>
      </c>
      <c r="E80">
        <v>1</v>
      </c>
      <c r="F80">
        <v>3</v>
      </c>
      <c r="G80">
        <v>31</v>
      </c>
      <c r="H80">
        <v>36</v>
      </c>
      <c r="I80">
        <v>55.199999999999996</v>
      </c>
      <c r="J80">
        <v>39.6</v>
      </c>
    </row>
    <row r="81" spans="1:10">
      <c r="A81">
        <v>14</v>
      </c>
      <c r="B81">
        <v>0</v>
      </c>
      <c r="C81">
        <v>1</v>
      </c>
      <c r="D81">
        <v>3</v>
      </c>
      <c r="E81">
        <v>1</v>
      </c>
      <c r="F81">
        <v>2</v>
      </c>
      <c r="G81">
        <v>47</v>
      </c>
      <c r="H81">
        <v>41</v>
      </c>
      <c r="I81">
        <v>64.8</v>
      </c>
      <c r="J81">
        <v>45.1</v>
      </c>
    </row>
    <row r="82" spans="1:10">
      <c r="A82">
        <v>127</v>
      </c>
      <c r="B82">
        <v>0</v>
      </c>
      <c r="C82">
        <v>4</v>
      </c>
      <c r="D82">
        <v>3</v>
      </c>
      <c r="E82">
        <v>1</v>
      </c>
      <c r="F82">
        <v>2</v>
      </c>
      <c r="G82">
        <v>63</v>
      </c>
      <c r="H82">
        <v>59</v>
      </c>
      <c r="I82">
        <v>68.399999999999991</v>
      </c>
      <c r="J82">
        <v>64.900000000000006</v>
      </c>
    </row>
    <row r="83" spans="1:10">
      <c r="A83">
        <v>165</v>
      </c>
      <c r="B83">
        <v>0</v>
      </c>
      <c r="C83">
        <v>4</v>
      </c>
      <c r="D83">
        <v>1</v>
      </c>
      <c r="E83">
        <v>1</v>
      </c>
      <c r="F83">
        <v>3</v>
      </c>
      <c r="G83">
        <v>36</v>
      </c>
      <c r="H83">
        <v>49</v>
      </c>
      <c r="I83">
        <v>64.8</v>
      </c>
      <c r="J83">
        <v>53.900000000000006</v>
      </c>
    </row>
    <row r="84" spans="1:10">
      <c r="A84">
        <v>174</v>
      </c>
      <c r="B84">
        <v>0</v>
      </c>
      <c r="C84">
        <v>4</v>
      </c>
      <c r="D84">
        <v>2</v>
      </c>
      <c r="E84">
        <v>2</v>
      </c>
      <c r="F84">
        <v>2</v>
      </c>
      <c r="G84">
        <v>68</v>
      </c>
      <c r="H84">
        <v>59</v>
      </c>
      <c r="I84">
        <v>85.2</v>
      </c>
      <c r="J84">
        <v>64.900000000000006</v>
      </c>
    </row>
    <row r="85" spans="1:10">
      <c r="A85">
        <v>3</v>
      </c>
      <c r="B85">
        <v>0</v>
      </c>
      <c r="C85">
        <v>1</v>
      </c>
      <c r="D85">
        <v>1</v>
      </c>
      <c r="E85">
        <v>1</v>
      </c>
      <c r="F85">
        <v>2</v>
      </c>
      <c r="G85">
        <v>63</v>
      </c>
      <c r="H85">
        <v>65</v>
      </c>
      <c r="I85">
        <v>57.599999999999994</v>
      </c>
      <c r="J85">
        <v>71.5</v>
      </c>
    </row>
    <row r="86" spans="1:10">
      <c r="A86">
        <v>58</v>
      </c>
      <c r="B86">
        <v>0</v>
      </c>
      <c r="C86">
        <v>4</v>
      </c>
      <c r="D86">
        <v>2</v>
      </c>
      <c r="E86">
        <v>1</v>
      </c>
      <c r="F86">
        <v>3</v>
      </c>
      <c r="G86">
        <v>55</v>
      </c>
      <c r="H86">
        <v>41</v>
      </c>
      <c r="I86">
        <v>48</v>
      </c>
      <c r="J86">
        <v>45.1</v>
      </c>
    </row>
    <row r="87" spans="1:10">
      <c r="A87">
        <v>146</v>
      </c>
      <c r="B87">
        <v>0</v>
      </c>
      <c r="C87">
        <v>4</v>
      </c>
      <c r="D87">
        <v>3</v>
      </c>
      <c r="E87">
        <v>1</v>
      </c>
      <c r="F87">
        <v>2</v>
      </c>
      <c r="G87">
        <v>55</v>
      </c>
      <c r="H87">
        <v>62</v>
      </c>
      <c r="I87">
        <v>76.8</v>
      </c>
      <c r="J87">
        <v>68.2</v>
      </c>
    </row>
    <row r="88" spans="1:10">
      <c r="A88">
        <v>102</v>
      </c>
      <c r="B88">
        <v>0</v>
      </c>
      <c r="C88">
        <v>4</v>
      </c>
      <c r="D88">
        <v>3</v>
      </c>
      <c r="E88">
        <v>1</v>
      </c>
      <c r="F88">
        <v>2</v>
      </c>
      <c r="G88">
        <v>52</v>
      </c>
      <c r="H88">
        <v>41</v>
      </c>
      <c r="I88">
        <v>61.199999999999996</v>
      </c>
      <c r="J88">
        <v>45.1</v>
      </c>
    </row>
    <row r="89" spans="1:10">
      <c r="A89">
        <v>117</v>
      </c>
      <c r="B89">
        <v>0</v>
      </c>
      <c r="C89">
        <v>4</v>
      </c>
      <c r="D89">
        <v>3</v>
      </c>
      <c r="E89">
        <v>1</v>
      </c>
      <c r="F89">
        <v>3</v>
      </c>
      <c r="G89">
        <v>34</v>
      </c>
      <c r="H89">
        <v>49</v>
      </c>
      <c r="I89">
        <v>46.8</v>
      </c>
      <c r="J89">
        <v>53.900000000000006</v>
      </c>
    </row>
    <row r="90" spans="1:10">
      <c r="A90">
        <v>133</v>
      </c>
      <c r="B90">
        <v>0</v>
      </c>
      <c r="C90">
        <v>4</v>
      </c>
      <c r="D90">
        <v>2</v>
      </c>
      <c r="E90">
        <v>1</v>
      </c>
      <c r="F90">
        <v>3</v>
      </c>
      <c r="G90">
        <v>50</v>
      </c>
      <c r="H90">
        <v>31</v>
      </c>
      <c r="I90">
        <v>48</v>
      </c>
      <c r="J90">
        <v>34.1</v>
      </c>
    </row>
    <row r="91" spans="1:10">
      <c r="A91">
        <v>94</v>
      </c>
      <c r="B91">
        <v>0</v>
      </c>
      <c r="C91">
        <v>4</v>
      </c>
      <c r="D91">
        <v>3</v>
      </c>
      <c r="E91">
        <v>1</v>
      </c>
      <c r="F91">
        <v>2</v>
      </c>
      <c r="G91">
        <v>55</v>
      </c>
      <c r="H91">
        <v>49</v>
      </c>
      <c r="I91">
        <v>73.2</v>
      </c>
      <c r="J91">
        <v>53.900000000000006</v>
      </c>
    </row>
    <row r="92" spans="1:10">
      <c r="A92">
        <v>24</v>
      </c>
      <c r="B92">
        <v>0</v>
      </c>
      <c r="C92">
        <v>2</v>
      </c>
      <c r="D92">
        <v>2</v>
      </c>
      <c r="E92">
        <v>1</v>
      </c>
      <c r="F92">
        <v>2</v>
      </c>
      <c r="G92">
        <v>52</v>
      </c>
      <c r="H92">
        <v>62</v>
      </c>
      <c r="I92">
        <v>79.2</v>
      </c>
      <c r="J92">
        <v>68.2</v>
      </c>
    </row>
    <row r="93" spans="1:10">
      <c r="A93">
        <v>149</v>
      </c>
      <c r="B93">
        <v>0</v>
      </c>
      <c r="C93">
        <v>4</v>
      </c>
      <c r="D93">
        <v>1</v>
      </c>
      <c r="E93">
        <v>1</v>
      </c>
      <c r="F93">
        <v>1</v>
      </c>
      <c r="G93">
        <v>63</v>
      </c>
      <c r="H93">
        <v>49</v>
      </c>
      <c r="I93">
        <v>58.8</v>
      </c>
      <c r="J93">
        <v>53.900000000000006</v>
      </c>
    </row>
    <row r="94" spans="1:10">
      <c r="A94">
        <v>82</v>
      </c>
      <c r="B94">
        <v>1</v>
      </c>
      <c r="C94">
        <v>4</v>
      </c>
      <c r="D94">
        <v>3</v>
      </c>
      <c r="E94">
        <v>1</v>
      </c>
      <c r="F94">
        <v>2</v>
      </c>
      <c r="G94">
        <v>68</v>
      </c>
      <c r="H94">
        <v>62</v>
      </c>
      <c r="I94">
        <v>78</v>
      </c>
      <c r="J94">
        <v>68.2</v>
      </c>
    </row>
    <row r="95" spans="1:10">
      <c r="A95">
        <v>8</v>
      </c>
      <c r="B95">
        <v>1</v>
      </c>
      <c r="C95">
        <v>1</v>
      </c>
      <c r="D95">
        <v>1</v>
      </c>
      <c r="E95">
        <v>1</v>
      </c>
      <c r="F95">
        <v>2</v>
      </c>
      <c r="G95">
        <v>39</v>
      </c>
      <c r="H95">
        <v>44</v>
      </c>
      <c r="I95">
        <v>62.4</v>
      </c>
      <c r="J95">
        <v>48.400000000000006</v>
      </c>
    </row>
    <row r="96" spans="1:10">
      <c r="A96">
        <v>129</v>
      </c>
      <c r="B96">
        <v>1</v>
      </c>
      <c r="C96">
        <v>4</v>
      </c>
      <c r="D96">
        <v>1</v>
      </c>
      <c r="E96">
        <v>1</v>
      </c>
      <c r="F96">
        <v>1</v>
      </c>
      <c r="G96">
        <v>44</v>
      </c>
      <c r="H96">
        <v>44</v>
      </c>
      <c r="I96">
        <v>55.199999999999996</v>
      </c>
      <c r="J96">
        <v>48.400000000000006</v>
      </c>
    </row>
    <row r="97" spans="1:10">
      <c r="A97">
        <v>173</v>
      </c>
      <c r="B97">
        <v>1</v>
      </c>
      <c r="C97">
        <v>4</v>
      </c>
      <c r="D97">
        <v>1</v>
      </c>
      <c r="E97">
        <v>1</v>
      </c>
      <c r="F97">
        <v>1</v>
      </c>
      <c r="G97">
        <v>50</v>
      </c>
      <c r="H97">
        <v>62</v>
      </c>
      <c r="I97">
        <v>73.2</v>
      </c>
      <c r="J97">
        <v>68.2</v>
      </c>
    </row>
    <row r="98" spans="1:10">
      <c r="A98">
        <v>57</v>
      </c>
      <c r="B98">
        <v>1</v>
      </c>
      <c r="C98">
        <v>4</v>
      </c>
      <c r="D98">
        <v>2</v>
      </c>
      <c r="E98">
        <v>1</v>
      </c>
      <c r="F98">
        <v>2</v>
      </c>
      <c r="G98">
        <v>71</v>
      </c>
      <c r="H98">
        <v>65</v>
      </c>
      <c r="I98">
        <v>86.399999999999991</v>
      </c>
      <c r="J98">
        <v>71.5</v>
      </c>
    </row>
    <row r="99" spans="1:10">
      <c r="A99">
        <v>100</v>
      </c>
      <c r="B99">
        <v>1</v>
      </c>
      <c r="C99">
        <v>4</v>
      </c>
      <c r="D99">
        <v>3</v>
      </c>
      <c r="E99">
        <v>1</v>
      </c>
      <c r="F99">
        <v>2</v>
      </c>
      <c r="G99">
        <v>63</v>
      </c>
      <c r="H99">
        <v>65</v>
      </c>
      <c r="I99">
        <v>85.2</v>
      </c>
      <c r="J99">
        <v>71.5</v>
      </c>
    </row>
    <row r="100" spans="1:10">
      <c r="A100">
        <v>1</v>
      </c>
      <c r="B100">
        <v>1</v>
      </c>
      <c r="C100">
        <v>1</v>
      </c>
      <c r="D100">
        <v>1</v>
      </c>
      <c r="E100">
        <v>1</v>
      </c>
      <c r="F100">
        <v>3</v>
      </c>
      <c r="G100">
        <v>34</v>
      </c>
      <c r="H100">
        <v>44</v>
      </c>
      <c r="I100">
        <v>48</v>
      </c>
      <c r="J100">
        <v>48.400000000000006</v>
      </c>
    </row>
    <row r="101" spans="1:10">
      <c r="A101">
        <v>194</v>
      </c>
      <c r="B101">
        <v>1</v>
      </c>
      <c r="C101">
        <v>4</v>
      </c>
      <c r="D101">
        <v>3</v>
      </c>
      <c r="E101">
        <v>2</v>
      </c>
      <c r="F101">
        <v>2</v>
      </c>
      <c r="G101">
        <v>63</v>
      </c>
      <c r="H101">
        <v>63</v>
      </c>
      <c r="I101">
        <v>82.8</v>
      </c>
      <c r="J101">
        <v>69.300000000000011</v>
      </c>
    </row>
    <row r="102" spans="1:10">
      <c r="A102">
        <v>88</v>
      </c>
      <c r="B102">
        <v>1</v>
      </c>
      <c r="C102">
        <v>4</v>
      </c>
      <c r="D102">
        <v>3</v>
      </c>
      <c r="E102">
        <v>1</v>
      </c>
      <c r="F102">
        <v>2</v>
      </c>
      <c r="G102">
        <v>68</v>
      </c>
      <c r="H102">
        <v>60</v>
      </c>
      <c r="I102">
        <v>76.8</v>
      </c>
      <c r="J102">
        <v>66</v>
      </c>
    </row>
    <row r="103" spans="1:10">
      <c r="A103">
        <v>99</v>
      </c>
      <c r="B103">
        <v>1</v>
      </c>
      <c r="C103">
        <v>4</v>
      </c>
      <c r="D103">
        <v>3</v>
      </c>
      <c r="E103">
        <v>1</v>
      </c>
      <c r="F103">
        <v>1</v>
      </c>
      <c r="G103">
        <v>47</v>
      </c>
      <c r="H103">
        <v>59</v>
      </c>
      <c r="I103">
        <v>67.2</v>
      </c>
      <c r="J103">
        <v>64.900000000000006</v>
      </c>
    </row>
    <row r="104" spans="1:10">
      <c r="A104">
        <v>47</v>
      </c>
      <c r="B104">
        <v>1</v>
      </c>
      <c r="C104">
        <v>3</v>
      </c>
      <c r="D104">
        <v>1</v>
      </c>
      <c r="E104">
        <v>1</v>
      </c>
      <c r="F104">
        <v>2</v>
      </c>
      <c r="G104">
        <v>47</v>
      </c>
      <c r="H104">
        <v>46</v>
      </c>
      <c r="I104">
        <v>58.8</v>
      </c>
      <c r="J104">
        <v>50.6</v>
      </c>
    </row>
    <row r="105" spans="1:10">
      <c r="A105">
        <v>120</v>
      </c>
      <c r="B105">
        <v>1</v>
      </c>
      <c r="C105">
        <v>4</v>
      </c>
      <c r="D105">
        <v>3</v>
      </c>
      <c r="E105">
        <v>1</v>
      </c>
      <c r="F105">
        <v>2</v>
      </c>
      <c r="G105">
        <v>63</v>
      </c>
      <c r="H105">
        <v>52</v>
      </c>
      <c r="I105">
        <v>64.8</v>
      </c>
      <c r="J105">
        <v>57.2</v>
      </c>
    </row>
    <row r="106" spans="1:10">
      <c r="A106">
        <v>166</v>
      </c>
      <c r="B106">
        <v>1</v>
      </c>
      <c r="C106">
        <v>4</v>
      </c>
      <c r="D106">
        <v>2</v>
      </c>
      <c r="E106">
        <v>1</v>
      </c>
      <c r="F106">
        <v>2</v>
      </c>
      <c r="G106">
        <v>52</v>
      </c>
      <c r="H106">
        <v>59</v>
      </c>
      <c r="I106">
        <v>63.599999999999994</v>
      </c>
      <c r="J106">
        <v>64.900000000000006</v>
      </c>
    </row>
    <row r="107" spans="1:10">
      <c r="A107">
        <v>65</v>
      </c>
      <c r="B107">
        <v>1</v>
      </c>
      <c r="C107">
        <v>4</v>
      </c>
      <c r="D107">
        <v>2</v>
      </c>
      <c r="E107">
        <v>1</v>
      </c>
      <c r="F107">
        <v>2</v>
      </c>
      <c r="G107">
        <v>55</v>
      </c>
      <c r="H107">
        <v>54</v>
      </c>
      <c r="I107">
        <v>79.2</v>
      </c>
      <c r="J107">
        <v>59.400000000000006</v>
      </c>
    </row>
    <row r="108" spans="1:10">
      <c r="A108">
        <v>101</v>
      </c>
      <c r="B108">
        <v>1</v>
      </c>
      <c r="C108">
        <v>4</v>
      </c>
      <c r="D108">
        <v>3</v>
      </c>
      <c r="E108">
        <v>1</v>
      </c>
      <c r="F108">
        <v>2</v>
      </c>
      <c r="G108">
        <v>60</v>
      </c>
      <c r="H108">
        <v>62</v>
      </c>
      <c r="I108">
        <v>80.399999999999991</v>
      </c>
      <c r="J108">
        <v>68.2</v>
      </c>
    </row>
    <row r="109" spans="1:10">
      <c r="A109">
        <v>89</v>
      </c>
      <c r="B109">
        <v>1</v>
      </c>
      <c r="C109">
        <v>4</v>
      </c>
      <c r="D109">
        <v>1</v>
      </c>
      <c r="E109">
        <v>1</v>
      </c>
      <c r="F109">
        <v>3</v>
      </c>
      <c r="G109">
        <v>35</v>
      </c>
      <c r="H109">
        <v>35</v>
      </c>
      <c r="I109">
        <v>48</v>
      </c>
      <c r="J109">
        <v>38.5</v>
      </c>
    </row>
    <row r="110" spans="1:10">
      <c r="A110">
        <v>54</v>
      </c>
      <c r="B110">
        <v>1</v>
      </c>
      <c r="C110">
        <v>3</v>
      </c>
      <c r="D110">
        <v>1</v>
      </c>
      <c r="E110">
        <v>2</v>
      </c>
      <c r="F110">
        <v>1</v>
      </c>
      <c r="G110">
        <v>47</v>
      </c>
      <c r="H110">
        <v>54</v>
      </c>
      <c r="I110">
        <v>55.199999999999996</v>
      </c>
      <c r="J110">
        <v>59.400000000000006</v>
      </c>
    </row>
    <row r="111" spans="1:10">
      <c r="A111">
        <v>180</v>
      </c>
      <c r="B111">
        <v>1</v>
      </c>
      <c r="C111">
        <v>4</v>
      </c>
      <c r="D111">
        <v>3</v>
      </c>
      <c r="E111">
        <v>2</v>
      </c>
      <c r="F111">
        <v>2</v>
      </c>
      <c r="G111">
        <v>71</v>
      </c>
      <c r="H111">
        <v>65</v>
      </c>
      <c r="I111">
        <v>82.8</v>
      </c>
      <c r="J111">
        <v>71.5</v>
      </c>
    </row>
    <row r="112" spans="1:10">
      <c r="A112">
        <v>162</v>
      </c>
      <c r="B112">
        <v>1</v>
      </c>
      <c r="C112">
        <v>4</v>
      </c>
      <c r="D112">
        <v>2</v>
      </c>
      <c r="E112">
        <v>1</v>
      </c>
      <c r="F112">
        <v>3</v>
      </c>
      <c r="G112">
        <v>57</v>
      </c>
      <c r="H112">
        <v>52</v>
      </c>
      <c r="I112">
        <v>48</v>
      </c>
      <c r="J112">
        <v>57.2</v>
      </c>
    </row>
    <row r="113" spans="1:10">
      <c r="A113">
        <v>4</v>
      </c>
      <c r="B113">
        <v>1</v>
      </c>
      <c r="C113">
        <v>1</v>
      </c>
      <c r="D113">
        <v>1</v>
      </c>
      <c r="E113">
        <v>1</v>
      </c>
      <c r="F113">
        <v>2</v>
      </c>
      <c r="G113">
        <v>44</v>
      </c>
      <c r="H113">
        <v>50</v>
      </c>
      <c r="I113">
        <v>49.199999999999996</v>
      </c>
      <c r="J113">
        <v>55.000000000000007</v>
      </c>
    </row>
    <row r="114" spans="1:10">
      <c r="A114">
        <v>131</v>
      </c>
      <c r="B114">
        <v>1</v>
      </c>
      <c r="C114">
        <v>4</v>
      </c>
      <c r="D114">
        <v>3</v>
      </c>
      <c r="E114">
        <v>1</v>
      </c>
      <c r="F114">
        <v>2</v>
      </c>
      <c r="G114">
        <v>65</v>
      </c>
      <c r="H114">
        <v>59</v>
      </c>
      <c r="I114">
        <v>68.399999999999991</v>
      </c>
      <c r="J114">
        <v>64.900000000000006</v>
      </c>
    </row>
    <row r="115" spans="1:10">
      <c r="A115">
        <v>125</v>
      </c>
      <c r="B115">
        <v>1</v>
      </c>
      <c r="C115">
        <v>4</v>
      </c>
      <c r="D115">
        <v>1</v>
      </c>
      <c r="E115">
        <v>1</v>
      </c>
      <c r="F115">
        <v>2</v>
      </c>
      <c r="G115">
        <v>68</v>
      </c>
      <c r="H115">
        <v>65</v>
      </c>
      <c r="I115">
        <v>69.599999999999994</v>
      </c>
      <c r="J115">
        <v>71.5</v>
      </c>
    </row>
    <row r="116" spans="1:10">
      <c r="A116">
        <v>34</v>
      </c>
      <c r="B116">
        <v>1</v>
      </c>
      <c r="C116">
        <v>1</v>
      </c>
      <c r="D116">
        <v>3</v>
      </c>
      <c r="E116">
        <v>2</v>
      </c>
      <c r="F116">
        <v>2</v>
      </c>
      <c r="G116">
        <v>73</v>
      </c>
      <c r="H116">
        <v>61</v>
      </c>
      <c r="I116">
        <v>68.399999999999991</v>
      </c>
      <c r="J116">
        <v>67.100000000000009</v>
      </c>
    </row>
    <row r="117" spans="1:10">
      <c r="A117">
        <v>106</v>
      </c>
      <c r="B117">
        <v>1</v>
      </c>
      <c r="C117">
        <v>4</v>
      </c>
      <c r="D117">
        <v>2</v>
      </c>
      <c r="E117">
        <v>1</v>
      </c>
      <c r="F117">
        <v>3</v>
      </c>
      <c r="G117">
        <v>36</v>
      </c>
      <c r="H117">
        <v>44</v>
      </c>
      <c r="I117">
        <v>44.4</v>
      </c>
      <c r="J117">
        <v>48.400000000000006</v>
      </c>
    </row>
    <row r="118" spans="1:10">
      <c r="A118">
        <v>130</v>
      </c>
      <c r="B118">
        <v>1</v>
      </c>
      <c r="C118">
        <v>4</v>
      </c>
      <c r="D118">
        <v>3</v>
      </c>
      <c r="E118">
        <v>1</v>
      </c>
      <c r="F118">
        <v>1</v>
      </c>
      <c r="G118">
        <v>43</v>
      </c>
      <c r="H118">
        <v>54</v>
      </c>
      <c r="I118">
        <v>66</v>
      </c>
      <c r="J118">
        <v>59.400000000000006</v>
      </c>
    </row>
    <row r="119" spans="1:10">
      <c r="A119">
        <v>93</v>
      </c>
      <c r="B119">
        <v>1</v>
      </c>
      <c r="C119">
        <v>4</v>
      </c>
      <c r="D119">
        <v>3</v>
      </c>
      <c r="E119">
        <v>1</v>
      </c>
      <c r="F119">
        <v>2</v>
      </c>
      <c r="G119">
        <v>73</v>
      </c>
      <c r="H119">
        <v>67</v>
      </c>
      <c r="I119">
        <v>74.399999999999991</v>
      </c>
      <c r="J119">
        <v>73.7</v>
      </c>
    </row>
    <row r="120" spans="1:10">
      <c r="A120">
        <v>163</v>
      </c>
      <c r="B120">
        <v>1</v>
      </c>
      <c r="C120">
        <v>4</v>
      </c>
      <c r="D120">
        <v>1</v>
      </c>
      <c r="E120">
        <v>1</v>
      </c>
      <c r="F120">
        <v>2</v>
      </c>
      <c r="G120">
        <v>52</v>
      </c>
      <c r="H120">
        <v>57</v>
      </c>
      <c r="I120">
        <v>76.8</v>
      </c>
      <c r="J120">
        <v>62.7</v>
      </c>
    </row>
    <row r="121" spans="1:10">
      <c r="A121">
        <v>37</v>
      </c>
      <c r="B121">
        <v>1</v>
      </c>
      <c r="C121">
        <v>3</v>
      </c>
      <c r="D121">
        <v>1</v>
      </c>
      <c r="E121">
        <v>1</v>
      </c>
      <c r="F121">
        <v>3</v>
      </c>
      <c r="G121">
        <v>41</v>
      </c>
      <c r="H121">
        <v>47</v>
      </c>
      <c r="I121">
        <v>48</v>
      </c>
      <c r="J121">
        <v>51.7</v>
      </c>
    </row>
    <row r="122" spans="1:10">
      <c r="A122">
        <v>35</v>
      </c>
      <c r="B122">
        <v>1</v>
      </c>
      <c r="C122">
        <v>1</v>
      </c>
      <c r="D122">
        <v>1</v>
      </c>
      <c r="E122">
        <v>2</v>
      </c>
      <c r="F122">
        <v>1</v>
      </c>
      <c r="G122">
        <v>60</v>
      </c>
      <c r="H122">
        <v>54</v>
      </c>
      <c r="I122">
        <v>60</v>
      </c>
      <c r="J122">
        <v>59.400000000000006</v>
      </c>
    </row>
    <row r="123" spans="1:10">
      <c r="A123">
        <v>87</v>
      </c>
      <c r="B123">
        <v>1</v>
      </c>
      <c r="C123">
        <v>4</v>
      </c>
      <c r="D123">
        <v>2</v>
      </c>
      <c r="E123">
        <v>1</v>
      </c>
      <c r="F123">
        <v>1</v>
      </c>
      <c r="G123">
        <v>50</v>
      </c>
      <c r="H123">
        <v>52</v>
      </c>
      <c r="I123">
        <v>55.199999999999996</v>
      </c>
      <c r="J123">
        <v>57.2</v>
      </c>
    </row>
    <row r="124" spans="1:10">
      <c r="A124">
        <v>73</v>
      </c>
      <c r="B124">
        <v>1</v>
      </c>
      <c r="C124">
        <v>4</v>
      </c>
      <c r="D124">
        <v>2</v>
      </c>
      <c r="E124">
        <v>1</v>
      </c>
      <c r="F124">
        <v>2</v>
      </c>
      <c r="G124">
        <v>50</v>
      </c>
      <c r="H124">
        <v>52</v>
      </c>
      <c r="I124">
        <v>63.599999999999994</v>
      </c>
      <c r="J124">
        <v>57.2</v>
      </c>
    </row>
    <row r="125" spans="1:10">
      <c r="A125">
        <v>151</v>
      </c>
      <c r="B125">
        <v>1</v>
      </c>
      <c r="C125">
        <v>4</v>
      </c>
      <c r="D125">
        <v>2</v>
      </c>
      <c r="E125">
        <v>1</v>
      </c>
      <c r="F125">
        <v>3</v>
      </c>
      <c r="G125">
        <v>47</v>
      </c>
      <c r="H125">
        <v>46</v>
      </c>
      <c r="I125">
        <v>62.4</v>
      </c>
      <c r="J125">
        <v>50.6</v>
      </c>
    </row>
    <row r="126" spans="1:10">
      <c r="A126">
        <v>44</v>
      </c>
      <c r="B126">
        <v>1</v>
      </c>
      <c r="C126">
        <v>3</v>
      </c>
      <c r="D126">
        <v>1</v>
      </c>
      <c r="E126">
        <v>1</v>
      </c>
      <c r="F126">
        <v>3</v>
      </c>
      <c r="G126">
        <v>47</v>
      </c>
      <c r="H126">
        <v>62</v>
      </c>
      <c r="I126">
        <v>54</v>
      </c>
      <c r="J126">
        <v>68.2</v>
      </c>
    </row>
    <row r="127" spans="1:10">
      <c r="A127">
        <v>152</v>
      </c>
      <c r="B127">
        <v>1</v>
      </c>
      <c r="C127">
        <v>4</v>
      </c>
      <c r="D127">
        <v>3</v>
      </c>
      <c r="E127">
        <v>1</v>
      </c>
      <c r="F127">
        <v>2</v>
      </c>
      <c r="G127">
        <v>55</v>
      </c>
      <c r="H127">
        <v>57</v>
      </c>
      <c r="I127">
        <v>67.2</v>
      </c>
      <c r="J127">
        <v>62.7</v>
      </c>
    </row>
    <row r="128" spans="1:10">
      <c r="A128">
        <v>105</v>
      </c>
      <c r="B128">
        <v>1</v>
      </c>
      <c r="C128">
        <v>4</v>
      </c>
      <c r="D128">
        <v>2</v>
      </c>
      <c r="E128">
        <v>1</v>
      </c>
      <c r="F128">
        <v>2</v>
      </c>
      <c r="G128">
        <v>50</v>
      </c>
      <c r="H128">
        <v>41</v>
      </c>
      <c r="I128">
        <v>54</v>
      </c>
      <c r="J128">
        <v>45.1</v>
      </c>
    </row>
    <row r="129" spans="1:10">
      <c r="A129">
        <v>28</v>
      </c>
      <c r="B129">
        <v>1</v>
      </c>
      <c r="C129">
        <v>2</v>
      </c>
      <c r="D129">
        <v>2</v>
      </c>
      <c r="E129">
        <v>1</v>
      </c>
      <c r="F129">
        <v>1</v>
      </c>
      <c r="G129">
        <v>39</v>
      </c>
      <c r="H129">
        <v>53</v>
      </c>
      <c r="I129">
        <v>64.8</v>
      </c>
      <c r="J129">
        <v>58.300000000000004</v>
      </c>
    </row>
    <row r="130" spans="1:10">
      <c r="A130">
        <v>91</v>
      </c>
      <c r="B130">
        <v>1</v>
      </c>
      <c r="C130">
        <v>4</v>
      </c>
      <c r="D130">
        <v>3</v>
      </c>
      <c r="E130">
        <v>1</v>
      </c>
      <c r="F130">
        <v>3</v>
      </c>
      <c r="G130">
        <v>50</v>
      </c>
      <c r="H130">
        <v>49</v>
      </c>
      <c r="I130">
        <v>67.2</v>
      </c>
      <c r="J130">
        <v>53.900000000000006</v>
      </c>
    </row>
    <row r="131" spans="1:10">
      <c r="A131">
        <v>45</v>
      </c>
      <c r="B131">
        <v>1</v>
      </c>
      <c r="C131">
        <v>3</v>
      </c>
      <c r="D131">
        <v>1</v>
      </c>
      <c r="E131">
        <v>1</v>
      </c>
      <c r="F131">
        <v>3</v>
      </c>
      <c r="G131">
        <v>34</v>
      </c>
      <c r="H131">
        <v>35</v>
      </c>
      <c r="I131">
        <v>49.199999999999996</v>
      </c>
      <c r="J131">
        <v>38.5</v>
      </c>
    </row>
    <row r="132" spans="1:10">
      <c r="A132">
        <v>116</v>
      </c>
      <c r="B132">
        <v>1</v>
      </c>
      <c r="C132">
        <v>4</v>
      </c>
      <c r="D132">
        <v>2</v>
      </c>
      <c r="E132">
        <v>1</v>
      </c>
      <c r="F132">
        <v>2</v>
      </c>
      <c r="G132">
        <v>57</v>
      </c>
      <c r="H132">
        <v>59</v>
      </c>
      <c r="I132">
        <v>64.8</v>
      </c>
      <c r="J132">
        <v>64.900000000000006</v>
      </c>
    </row>
    <row r="133" spans="1:10">
      <c r="A133">
        <v>33</v>
      </c>
      <c r="B133">
        <v>1</v>
      </c>
      <c r="C133">
        <v>2</v>
      </c>
      <c r="D133">
        <v>1</v>
      </c>
      <c r="E133">
        <v>1</v>
      </c>
      <c r="F133">
        <v>2</v>
      </c>
      <c r="G133">
        <v>57</v>
      </c>
      <c r="H133">
        <v>65</v>
      </c>
      <c r="I133">
        <v>86.399999999999991</v>
      </c>
      <c r="J133">
        <v>71.5</v>
      </c>
    </row>
    <row r="134" spans="1:10">
      <c r="A134">
        <v>66</v>
      </c>
      <c r="B134">
        <v>1</v>
      </c>
      <c r="C134">
        <v>4</v>
      </c>
      <c r="D134">
        <v>2</v>
      </c>
      <c r="E134">
        <v>1</v>
      </c>
      <c r="F134">
        <v>3</v>
      </c>
      <c r="G134">
        <v>68</v>
      </c>
      <c r="H134">
        <v>62</v>
      </c>
      <c r="I134">
        <v>67.2</v>
      </c>
      <c r="J134">
        <v>68.2</v>
      </c>
    </row>
    <row r="135" spans="1:10">
      <c r="A135">
        <v>72</v>
      </c>
      <c r="B135">
        <v>1</v>
      </c>
      <c r="C135">
        <v>4</v>
      </c>
      <c r="D135">
        <v>2</v>
      </c>
      <c r="E135">
        <v>1</v>
      </c>
      <c r="F135">
        <v>3</v>
      </c>
      <c r="G135">
        <v>42</v>
      </c>
      <c r="H135">
        <v>54</v>
      </c>
      <c r="I135">
        <v>56.4</v>
      </c>
      <c r="J135">
        <v>59.400000000000006</v>
      </c>
    </row>
    <row r="136" spans="1:10">
      <c r="A136">
        <v>77</v>
      </c>
      <c r="B136">
        <v>1</v>
      </c>
      <c r="C136">
        <v>4</v>
      </c>
      <c r="D136">
        <v>1</v>
      </c>
      <c r="E136">
        <v>1</v>
      </c>
      <c r="F136">
        <v>2</v>
      </c>
      <c r="G136">
        <v>61</v>
      </c>
      <c r="H136">
        <v>59</v>
      </c>
      <c r="I136">
        <v>58.8</v>
      </c>
      <c r="J136">
        <v>64.900000000000006</v>
      </c>
    </row>
    <row r="137" spans="1:10">
      <c r="A137">
        <v>61</v>
      </c>
      <c r="B137">
        <v>1</v>
      </c>
      <c r="C137">
        <v>4</v>
      </c>
      <c r="D137">
        <v>3</v>
      </c>
      <c r="E137">
        <v>1</v>
      </c>
      <c r="F137">
        <v>2</v>
      </c>
      <c r="G137">
        <v>76</v>
      </c>
      <c r="H137">
        <v>63</v>
      </c>
      <c r="I137">
        <v>72</v>
      </c>
      <c r="J137">
        <v>69.300000000000011</v>
      </c>
    </row>
    <row r="138" spans="1:10">
      <c r="A138">
        <v>190</v>
      </c>
      <c r="B138">
        <v>1</v>
      </c>
      <c r="C138">
        <v>4</v>
      </c>
      <c r="D138">
        <v>2</v>
      </c>
      <c r="E138">
        <v>2</v>
      </c>
      <c r="F138">
        <v>2</v>
      </c>
      <c r="G138">
        <v>47</v>
      </c>
      <c r="H138">
        <v>59</v>
      </c>
      <c r="I138">
        <v>64.8</v>
      </c>
      <c r="J138">
        <v>64.900000000000006</v>
      </c>
    </row>
    <row r="139" spans="1:10">
      <c r="A139">
        <v>42</v>
      </c>
      <c r="B139">
        <v>1</v>
      </c>
      <c r="C139">
        <v>3</v>
      </c>
      <c r="D139">
        <v>2</v>
      </c>
      <c r="E139">
        <v>1</v>
      </c>
      <c r="F139">
        <v>3</v>
      </c>
      <c r="G139">
        <v>46</v>
      </c>
      <c r="H139">
        <v>52</v>
      </c>
      <c r="I139">
        <v>66</v>
      </c>
      <c r="J139">
        <v>57.2</v>
      </c>
    </row>
    <row r="140" spans="1:10">
      <c r="A140">
        <v>2</v>
      </c>
      <c r="B140">
        <v>1</v>
      </c>
      <c r="C140">
        <v>1</v>
      </c>
      <c r="D140">
        <v>2</v>
      </c>
      <c r="E140">
        <v>1</v>
      </c>
      <c r="F140">
        <v>3</v>
      </c>
      <c r="G140">
        <v>39</v>
      </c>
      <c r="H140">
        <v>41</v>
      </c>
      <c r="I140">
        <v>39.6</v>
      </c>
      <c r="J140">
        <v>45.1</v>
      </c>
    </row>
    <row r="141" spans="1:10">
      <c r="A141">
        <v>55</v>
      </c>
      <c r="B141">
        <v>1</v>
      </c>
      <c r="C141">
        <v>3</v>
      </c>
      <c r="D141">
        <v>2</v>
      </c>
      <c r="E141">
        <v>2</v>
      </c>
      <c r="F141">
        <v>2</v>
      </c>
      <c r="G141">
        <v>52</v>
      </c>
      <c r="H141">
        <v>49</v>
      </c>
      <c r="I141">
        <v>58.8</v>
      </c>
      <c r="J141">
        <v>53.900000000000006</v>
      </c>
    </row>
    <row r="142" spans="1:10">
      <c r="A142">
        <v>19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28</v>
      </c>
      <c r="H142">
        <v>46</v>
      </c>
      <c r="I142">
        <v>51.6</v>
      </c>
      <c r="J142">
        <v>50.6</v>
      </c>
    </row>
    <row r="143" spans="1:10">
      <c r="A143">
        <v>90</v>
      </c>
      <c r="B143">
        <v>1</v>
      </c>
      <c r="C143">
        <v>4</v>
      </c>
      <c r="D143">
        <v>3</v>
      </c>
      <c r="E143">
        <v>1</v>
      </c>
      <c r="F143">
        <v>2</v>
      </c>
      <c r="G143">
        <v>42</v>
      </c>
      <c r="H143">
        <v>54</v>
      </c>
      <c r="I143">
        <v>60</v>
      </c>
      <c r="J143">
        <v>59.400000000000006</v>
      </c>
    </row>
    <row r="144" spans="1:10">
      <c r="A144">
        <v>142</v>
      </c>
      <c r="B144">
        <v>1</v>
      </c>
      <c r="C144">
        <v>4</v>
      </c>
      <c r="D144">
        <v>2</v>
      </c>
      <c r="E144">
        <v>1</v>
      </c>
      <c r="F144">
        <v>3</v>
      </c>
      <c r="G144">
        <v>47</v>
      </c>
      <c r="H144">
        <v>42</v>
      </c>
      <c r="I144">
        <v>62.4</v>
      </c>
      <c r="J144">
        <v>46.2</v>
      </c>
    </row>
    <row r="145" spans="1:10">
      <c r="A145">
        <v>17</v>
      </c>
      <c r="B145">
        <v>1</v>
      </c>
      <c r="C145">
        <v>1</v>
      </c>
      <c r="D145">
        <v>2</v>
      </c>
      <c r="E145">
        <v>1</v>
      </c>
      <c r="F145">
        <v>2</v>
      </c>
      <c r="G145">
        <v>47</v>
      </c>
      <c r="H145">
        <v>57</v>
      </c>
      <c r="I145">
        <v>57.599999999999994</v>
      </c>
      <c r="J145">
        <v>62.7</v>
      </c>
    </row>
    <row r="146" spans="1:10">
      <c r="A146">
        <v>122</v>
      </c>
      <c r="B146">
        <v>1</v>
      </c>
      <c r="C146">
        <v>4</v>
      </c>
      <c r="D146">
        <v>2</v>
      </c>
      <c r="E146">
        <v>1</v>
      </c>
      <c r="F146">
        <v>2</v>
      </c>
      <c r="G146">
        <v>52</v>
      </c>
      <c r="H146">
        <v>59</v>
      </c>
      <c r="I146">
        <v>69.599999999999994</v>
      </c>
      <c r="J146">
        <v>64.900000000000006</v>
      </c>
    </row>
    <row r="147" spans="1:10">
      <c r="A147">
        <v>191</v>
      </c>
      <c r="B147">
        <v>1</v>
      </c>
      <c r="C147">
        <v>4</v>
      </c>
      <c r="D147">
        <v>3</v>
      </c>
      <c r="E147">
        <v>2</v>
      </c>
      <c r="F147">
        <v>2</v>
      </c>
      <c r="G147">
        <v>47</v>
      </c>
      <c r="H147">
        <v>52</v>
      </c>
      <c r="I147">
        <v>51.6</v>
      </c>
      <c r="J147">
        <v>57.2</v>
      </c>
    </row>
    <row r="148" spans="1:10">
      <c r="A148">
        <v>83</v>
      </c>
      <c r="B148">
        <v>1</v>
      </c>
      <c r="C148">
        <v>4</v>
      </c>
      <c r="D148">
        <v>2</v>
      </c>
      <c r="E148">
        <v>1</v>
      </c>
      <c r="F148">
        <v>3</v>
      </c>
      <c r="G148">
        <v>50</v>
      </c>
      <c r="H148">
        <v>62</v>
      </c>
      <c r="I148">
        <v>49.199999999999996</v>
      </c>
      <c r="J148">
        <v>68.2</v>
      </c>
    </row>
    <row r="149" spans="1:10">
      <c r="A149">
        <v>182</v>
      </c>
      <c r="B149">
        <v>1</v>
      </c>
      <c r="C149">
        <v>4</v>
      </c>
      <c r="D149">
        <v>2</v>
      </c>
      <c r="E149">
        <v>2</v>
      </c>
      <c r="F149">
        <v>2</v>
      </c>
      <c r="G149">
        <v>44</v>
      </c>
      <c r="H149">
        <v>52</v>
      </c>
      <c r="I149">
        <v>51.6</v>
      </c>
      <c r="J149">
        <v>57.2</v>
      </c>
    </row>
    <row r="150" spans="1:10">
      <c r="A150">
        <v>6</v>
      </c>
      <c r="B150">
        <v>1</v>
      </c>
      <c r="C150">
        <v>1</v>
      </c>
      <c r="D150">
        <v>1</v>
      </c>
      <c r="E150">
        <v>1</v>
      </c>
      <c r="F150">
        <v>2</v>
      </c>
      <c r="G150">
        <v>47</v>
      </c>
      <c r="H150">
        <v>41</v>
      </c>
      <c r="I150">
        <v>55.199999999999996</v>
      </c>
      <c r="J150">
        <v>45.1</v>
      </c>
    </row>
    <row r="151" spans="1:10">
      <c r="A151">
        <v>46</v>
      </c>
      <c r="B151">
        <v>1</v>
      </c>
      <c r="C151">
        <v>3</v>
      </c>
      <c r="D151">
        <v>1</v>
      </c>
      <c r="E151">
        <v>1</v>
      </c>
      <c r="F151">
        <v>2</v>
      </c>
      <c r="G151">
        <v>45</v>
      </c>
      <c r="H151">
        <v>55</v>
      </c>
      <c r="I151">
        <v>52.8</v>
      </c>
      <c r="J151">
        <v>60.500000000000007</v>
      </c>
    </row>
    <row r="152" spans="1:10">
      <c r="A152">
        <v>43</v>
      </c>
      <c r="B152">
        <v>1</v>
      </c>
      <c r="C152">
        <v>3</v>
      </c>
      <c r="D152">
        <v>1</v>
      </c>
      <c r="E152">
        <v>1</v>
      </c>
      <c r="F152">
        <v>2</v>
      </c>
      <c r="G152">
        <v>47</v>
      </c>
      <c r="H152">
        <v>37</v>
      </c>
      <c r="I152">
        <v>51.6</v>
      </c>
      <c r="J152">
        <v>40.700000000000003</v>
      </c>
    </row>
    <row r="153" spans="1:10">
      <c r="A153">
        <v>96</v>
      </c>
      <c r="B153">
        <v>1</v>
      </c>
      <c r="C153">
        <v>4</v>
      </c>
      <c r="D153">
        <v>3</v>
      </c>
      <c r="E153">
        <v>1</v>
      </c>
      <c r="F153">
        <v>2</v>
      </c>
      <c r="G153">
        <v>65</v>
      </c>
      <c r="H153">
        <v>54</v>
      </c>
      <c r="I153">
        <v>73.2</v>
      </c>
      <c r="J153">
        <v>59.400000000000006</v>
      </c>
    </row>
    <row r="154" spans="1:10">
      <c r="A154">
        <v>138</v>
      </c>
      <c r="B154">
        <v>1</v>
      </c>
      <c r="C154">
        <v>4</v>
      </c>
      <c r="D154">
        <v>2</v>
      </c>
      <c r="E154">
        <v>1</v>
      </c>
      <c r="F154">
        <v>3</v>
      </c>
      <c r="G154">
        <v>43</v>
      </c>
      <c r="H154">
        <v>57</v>
      </c>
      <c r="I154">
        <v>48</v>
      </c>
      <c r="J154">
        <v>62.7</v>
      </c>
    </row>
    <row r="155" spans="1:10">
      <c r="A155">
        <v>10</v>
      </c>
      <c r="B155">
        <v>1</v>
      </c>
      <c r="C155">
        <v>1</v>
      </c>
      <c r="D155">
        <v>2</v>
      </c>
      <c r="E155">
        <v>1</v>
      </c>
      <c r="F155">
        <v>1</v>
      </c>
      <c r="G155">
        <v>47</v>
      </c>
      <c r="H155">
        <v>54</v>
      </c>
      <c r="I155">
        <v>58.8</v>
      </c>
      <c r="J155">
        <v>59.400000000000006</v>
      </c>
    </row>
    <row r="156" spans="1:10">
      <c r="A156">
        <v>71</v>
      </c>
      <c r="B156">
        <v>1</v>
      </c>
      <c r="C156">
        <v>4</v>
      </c>
      <c r="D156">
        <v>2</v>
      </c>
      <c r="E156">
        <v>1</v>
      </c>
      <c r="F156">
        <v>1</v>
      </c>
      <c r="G156">
        <v>57</v>
      </c>
      <c r="H156">
        <v>62</v>
      </c>
      <c r="I156">
        <v>67.2</v>
      </c>
      <c r="J156">
        <v>68.2</v>
      </c>
    </row>
    <row r="157" spans="1:10">
      <c r="A157">
        <v>139</v>
      </c>
      <c r="B157">
        <v>1</v>
      </c>
      <c r="C157">
        <v>4</v>
      </c>
      <c r="D157">
        <v>2</v>
      </c>
      <c r="E157">
        <v>1</v>
      </c>
      <c r="F157">
        <v>2</v>
      </c>
      <c r="G157">
        <v>68</v>
      </c>
      <c r="H157">
        <v>59</v>
      </c>
      <c r="I157">
        <v>73.2</v>
      </c>
      <c r="J157">
        <v>64.900000000000006</v>
      </c>
    </row>
    <row r="158" spans="1:10">
      <c r="A158">
        <v>110</v>
      </c>
      <c r="B158">
        <v>1</v>
      </c>
      <c r="C158">
        <v>4</v>
      </c>
      <c r="D158">
        <v>2</v>
      </c>
      <c r="E158">
        <v>1</v>
      </c>
      <c r="F158">
        <v>3</v>
      </c>
      <c r="G158">
        <v>52</v>
      </c>
      <c r="H158">
        <v>55</v>
      </c>
      <c r="I158">
        <v>60</v>
      </c>
      <c r="J158">
        <v>60.500000000000007</v>
      </c>
    </row>
    <row r="159" spans="1:10">
      <c r="A159">
        <v>148</v>
      </c>
      <c r="B159">
        <v>1</v>
      </c>
      <c r="C159">
        <v>4</v>
      </c>
      <c r="D159">
        <v>2</v>
      </c>
      <c r="E159">
        <v>1</v>
      </c>
      <c r="F159">
        <v>3</v>
      </c>
      <c r="G159">
        <v>42</v>
      </c>
      <c r="H159">
        <v>57</v>
      </c>
      <c r="I159">
        <v>61.199999999999996</v>
      </c>
      <c r="J159">
        <v>62.7</v>
      </c>
    </row>
    <row r="160" spans="1:10">
      <c r="A160">
        <v>109</v>
      </c>
      <c r="B160">
        <v>1</v>
      </c>
      <c r="C160">
        <v>4</v>
      </c>
      <c r="D160">
        <v>2</v>
      </c>
      <c r="E160">
        <v>1</v>
      </c>
      <c r="F160">
        <v>1</v>
      </c>
      <c r="G160">
        <v>42</v>
      </c>
      <c r="H160">
        <v>39</v>
      </c>
      <c r="I160">
        <v>50.4</v>
      </c>
      <c r="J160">
        <v>42.900000000000006</v>
      </c>
    </row>
    <row r="161" spans="1:10">
      <c r="A161">
        <v>39</v>
      </c>
      <c r="B161">
        <v>1</v>
      </c>
      <c r="C161">
        <v>3</v>
      </c>
      <c r="D161">
        <v>3</v>
      </c>
      <c r="E161">
        <v>1</v>
      </c>
      <c r="F161">
        <v>2</v>
      </c>
      <c r="G161">
        <v>66</v>
      </c>
      <c r="H161">
        <v>67</v>
      </c>
      <c r="I161">
        <v>80.399999999999991</v>
      </c>
      <c r="J161">
        <v>73.7</v>
      </c>
    </row>
    <row r="162" spans="1:10">
      <c r="A162">
        <v>147</v>
      </c>
      <c r="B162">
        <v>1</v>
      </c>
      <c r="C162">
        <v>4</v>
      </c>
      <c r="D162">
        <v>1</v>
      </c>
      <c r="E162">
        <v>1</v>
      </c>
      <c r="F162">
        <v>2</v>
      </c>
      <c r="G162">
        <v>47</v>
      </c>
      <c r="H162">
        <v>62</v>
      </c>
      <c r="I162">
        <v>63.599999999999994</v>
      </c>
      <c r="J162">
        <v>68.2</v>
      </c>
    </row>
    <row r="163" spans="1:10">
      <c r="A163">
        <v>74</v>
      </c>
      <c r="B163">
        <v>1</v>
      </c>
      <c r="C163">
        <v>4</v>
      </c>
      <c r="D163">
        <v>2</v>
      </c>
      <c r="E163">
        <v>1</v>
      </c>
      <c r="F163">
        <v>2</v>
      </c>
      <c r="G163">
        <v>57</v>
      </c>
      <c r="H163">
        <v>50</v>
      </c>
      <c r="I163">
        <v>60</v>
      </c>
      <c r="J163">
        <v>55.000000000000007</v>
      </c>
    </row>
    <row r="164" spans="1:10">
      <c r="A164">
        <v>198</v>
      </c>
      <c r="B164">
        <v>1</v>
      </c>
      <c r="C164">
        <v>4</v>
      </c>
      <c r="D164">
        <v>3</v>
      </c>
      <c r="E164">
        <v>2</v>
      </c>
      <c r="F164">
        <v>2</v>
      </c>
      <c r="G164">
        <v>47</v>
      </c>
      <c r="H164">
        <v>61</v>
      </c>
      <c r="I164">
        <v>61.199999999999996</v>
      </c>
      <c r="J164">
        <v>67.100000000000009</v>
      </c>
    </row>
    <row r="165" spans="1:10">
      <c r="A165">
        <v>161</v>
      </c>
      <c r="B165">
        <v>1</v>
      </c>
      <c r="C165">
        <v>4</v>
      </c>
      <c r="D165">
        <v>1</v>
      </c>
      <c r="E165">
        <v>1</v>
      </c>
      <c r="F165">
        <v>2</v>
      </c>
      <c r="G165">
        <v>57</v>
      </c>
      <c r="H165">
        <v>62</v>
      </c>
      <c r="I165">
        <v>86.399999999999991</v>
      </c>
      <c r="J165">
        <v>68.2</v>
      </c>
    </row>
    <row r="166" spans="1:10">
      <c r="A166">
        <v>112</v>
      </c>
      <c r="B166">
        <v>1</v>
      </c>
      <c r="C166">
        <v>4</v>
      </c>
      <c r="D166">
        <v>2</v>
      </c>
      <c r="E166">
        <v>1</v>
      </c>
      <c r="F166">
        <v>2</v>
      </c>
      <c r="G166">
        <v>52</v>
      </c>
      <c r="H166">
        <v>59</v>
      </c>
      <c r="I166">
        <v>57.599999999999994</v>
      </c>
      <c r="J166">
        <v>64.900000000000006</v>
      </c>
    </row>
    <row r="167" spans="1:10">
      <c r="A167">
        <v>69</v>
      </c>
      <c r="B167">
        <v>1</v>
      </c>
      <c r="C167">
        <v>4</v>
      </c>
      <c r="D167">
        <v>1</v>
      </c>
      <c r="E167">
        <v>1</v>
      </c>
      <c r="F167">
        <v>3</v>
      </c>
      <c r="G167">
        <v>44</v>
      </c>
      <c r="H167">
        <v>44</v>
      </c>
      <c r="I167">
        <v>48</v>
      </c>
      <c r="J167">
        <v>48.400000000000006</v>
      </c>
    </row>
    <row r="168" spans="1:10">
      <c r="A168">
        <v>156</v>
      </c>
      <c r="B168">
        <v>1</v>
      </c>
      <c r="C168">
        <v>4</v>
      </c>
      <c r="D168">
        <v>2</v>
      </c>
      <c r="E168">
        <v>1</v>
      </c>
      <c r="F168">
        <v>2</v>
      </c>
      <c r="G168">
        <v>50</v>
      </c>
      <c r="H168">
        <v>59</v>
      </c>
      <c r="I168">
        <v>63.599999999999994</v>
      </c>
      <c r="J168">
        <v>64.900000000000006</v>
      </c>
    </row>
    <row r="169" spans="1:10">
      <c r="A169">
        <v>111</v>
      </c>
      <c r="B169">
        <v>1</v>
      </c>
      <c r="C169">
        <v>4</v>
      </c>
      <c r="D169">
        <v>1</v>
      </c>
      <c r="E169">
        <v>1</v>
      </c>
      <c r="F169">
        <v>1</v>
      </c>
      <c r="G169">
        <v>39</v>
      </c>
      <c r="H169">
        <v>54</v>
      </c>
      <c r="I169">
        <v>46.8</v>
      </c>
      <c r="J169">
        <v>59.400000000000006</v>
      </c>
    </row>
    <row r="170" spans="1:10">
      <c r="A170">
        <v>186</v>
      </c>
      <c r="B170">
        <v>1</v>
      </c>
      <c r="C170">
        <v>4</v>
      </c>
      <c r="D170">
        <v>2</v>
      </c>
      <c r="E170">
        <v>2</v>
      </c>
      <c r="F170">
        <v>2</v>
      </c>
      <c r="G170">
        <v>57</v>
      </c>
      <c r="H170">
        <v>62</v>
      </c>
      <c r="I170">
        <v>75.599999999999994</v>
      </c>
      <c r="J170">
        <v>68.2</v>
      </c>
    </row>
    <row r="171" spans="1:10">
      <c r="A171">
        <v>98</v>
      </c>
      <c r="B171">
        <v>1</v>
      </c>
      <c r="C171">
        <v>4</v>
      </c>
      <c r="D171">
        <v>1</v>
      </c>
      <c r="E171">
        <v>1</v>
      </c>
      <c r="F171">
        <v>3</v>
      </c>
      <c r="G171">
        <v>57</v>
      </c>
      <c r="H171">
        <v>60</v>
      </c>
      <c r="I171">
        <v>61.199999999999996</v>
      </c>
      <c r="J171">
        <v>66</v>
      </c>
    </row>
    <row r="172" spans="1:10">
      <c r="A172">
        <v>119</v>
      </c>
      <c r="B172">
        <v>1</v>
      </c>
      <c r="C172">
        <v>4</v>
      </c>
      <c r="D172">
        <v>1</v>
      </c>
      <c r="E172">
        <v>1</v>
      </c>
      <c r="F172">
        <v>1</v>
      </c>
      <c r="G172">
        <v>42</v>
      </c>
      <c r="H172">
        <v>57</v>
      </c>
      <c r="I172">
        <v>54</v>
      </c>
      <c r="J172">
        <v>62.7</v>
      </c>
    </row>
    <row r="173" spans="1:10">
      <c r="A173">
        <v>13</v>
      </c>
      <c r="B173">
        <v>1</v>
      </c>
      <c r="C173">
        <v>1</v>
      </c>
      <c r="D173">
        <v>2</v>
      </c>
      <c r="E173">
        <v>1</v>
      </c>
      <c r="F173">
        <v>3</v>
      </c>
      <c r="G173">
        <v>47</v>
      </c>
      <c r="H173">
        <v>46</v>
      </c>
      <c r="I173">
        <v>46.8</v>
      </c>
      <c r="J173">
        <v>50.6</v>
      </c>
    </row>
    <row r="174" spans="1:10">
      <c r="A174">
        <v>51</v>
      </c>
      <c r="B174">
        <v>1</v>
      </c>
      <c r="C174">
        <v>3</v>
      </c>
      <c r="D174">
        <v>3</v>
      </c>
      <c r="E174">
        <v>1</v>
      </c>
      <c r="F174">
        <v>1</v>
      </c>
      <c r="G174">
        <v>42</v>
      </c>
      <c r="H174">
        <v>36</v>
      </c>
      <c r="I174">
        <v>50.4</v>
      </c>
      <c r="J174">
        <v>39.6</v>
      </c>
    </row>
    <row r="175" spans="1:10">
      <c r="A175">
        <v>26</v>
      </c>
      <c r="B175">
        <v>1</v>
      </c>
      <c r="C175">
        <v>2</v>
      </c>
      <c r="D175">
        <v>3</v>
      </c>
      <c r="E175">
        <v>1</v>
      </c>
      <c r="F175">
        <v>2</v>
      </c>
      <c r="G175">
        <v>60</v>
      </c>
      <c r="H175">
        <v>59</v>
      </c>
      <c r="I175">
        <v>74.399999999999991</v>
      </c>
      <c r="J175">
        <v>64.900000000000006</v>
      </c>
    </row>
    <row r="176" spans="1:10">
      <c r="A176">
        <v>36</v>
      </c>
      <c r="B176">
        <v>1</v>
      </c>
      <c r="C176">
        <v>3</v>
      </c>
      <c r="D176">
        <v>1</v>
      </c>
      <c r="E176">
        <v>1</v>
      </c>
      <c r="F176">
        <v>1</v>
      </c>
      <c r="G176">
        <v>44</v>
      </c>
      <c r="H176">
        <v>49</v>
      </c>
      <c r="I176">
        <v>52.8</v>
      </c>
      <c r="J176">
        <v>53.900000000000006</v>
      </c>
    </row>
    <row r="177" spans="1:10">
      <c r="A177">
        <v>135</v>
      </c>
      <c r="B177">
        <v>1</v>
      </c>
      <c r="C177">
        <v>4</v>
      </c>
      <c r="D177">
        <v>1</v>
      </c>
      <c r="E177">
        <v>1</v>
      </c>
      <c r="F177">
        <v>2</v>
      </c>
      <c r="G177">
        <v>63</v>
      </c>
      <c r="H177">
        <v>60</v>
      </c>
      <c r="I177">
        <v>78</v>
      </c>
      <c r="J177">
        <v>66</v>
      </c>
    </row>
    <row r="178" spans="1:10">
      <c r="A178">
        <v>59</v>
      </c>
      <c r="B178">
        <v>1</v>
      </c>
      <c r="C178">
        <v>4</v>
      </c>
      <c r="D178">
        <v>2</v>
      </c>
      <c r="E178">
        <v>1</v>
      </c>
      <c r="F178">
        <v>2</v>
      </c>
      <c r="G178">
        <v>65</v>
      </c>
      <c r="H178">
        <v>67</v>
      </c>
      <c r="I178">
        <v>75.599999999999994</v>
      </c>
      <c r="J178">
        <v>73.7</v>
      </c>
    </row>
    <row r="179" spans="1:10">
      <c r="A179">
        <v>78</v>
      </c>
      <c r="B179">
        <v>1</v>
      </c>
      <c r="C179">
        <v>4</v>
      </c>
      <c r="D179">
        <v>2</v>
      </c>
      <c r="E179">
        <v>1</v>
      </c>
      <c r="F179">
        <v>2</v>
      </c>
      <c r="G179">
        <v>39</v>
      </c>
      <c r="H179">
        <v>54</v>
      </c>
      <c r="I179">
        <v>64.8</v>
      </c>
      <c r="J179">
        <v>59.400000000000006</v>
      </c>
    </row>
    <row r="180" spans="1:10">
      <c r="A180">
        <v>64</v>
      </c>
      <c r="B180">
        <v>1</v>
      </c>
      <c r="C180">
        <v>4</v>
      </c>
      <c r="D180">
        <v>3</v>
      </c>
      <c r="E180">
        <v>1</v>
      </c>
      <c r="F180">
        <v>3</v>
      </c>
      <c r="G180">
        <v>50</v>
      </c>
      <c r="H180">
        <v>52</v>
      </c>
      <c r="I180">
        <v>54</v>
      </c>
      <c r="J180">
        <v>57.2</v>
      </c>
    </row>
    <row r="181" spans="1:10">
      <c r="A181">
        <v>63</v>
      </c>
      <c r="B181">
        <v>1</v>
      </c>
      <c r="C181">
        <v>4</v>
      </c>
      <c r="D181">
        <v>1</v>
      </c>
      <c r="E181">
        <v>1</v>
      </c>
      <c r="F181">
        <v>1</v>
      </c>
      <c r="G181">
        <v>52</v>
      </c>
      <c r="H181">
        <v>65</v>
      </c>
      <c r="I181">
        <v>72</v>
      </c>
      <c r="J181">
        <v>71.5</v>
      </c>
    </row>
    <row r="182" spans="1:10">
      <c r="A182">
        <v>79</v>
      </c>
      <c r="B182">
        <v>1</v>
      </c>
      <c r="C182">
        <v>4</v>
      </c>
      <c r="D182">
        <v>2</v>
      </c>
      <c r="E182">
        <v>1</v>
      </c>
      <c r="F182">
        <v>2</v>
      </c>
      <c r="G182">
        <v>60</v>
      </c>
      <c r="H182">
        <v>62</v>
      </c>
      <c r="I182">
        <v>58.8</v>
      </c>
      <c r="J182">
        <v>68.2</v>
      </c>
    </row>
    <row r="183" spans="1:10">
      <c r="A183">
        <v>193</v>
      </c>
      <c r="B183">
        <v>1</v>
      </c>
      <c r="C183">
        <v>4</v>
      </c>
      <c r="D183">
        <v>2</v>
      </c>
      <c r="E183">
        <v>2</v>
      </c>
      <c r="F183">
        <v>2</v>
      </c>
      <c r="G183">
        <v>44</v>
      </c>
      <c r="H183">
        <v>49</v>
      </c>
      <c r="I183">
        <v>57.599999999999994</v>
      </c>
      <c r="J183">
        <v>53.900000000000006</v>
      </c>
    </row>
    <row r="184" spans="1:10">
      <c r="A184">
        <v>92</v>
      </c>
      <c r="B184">
        <v>1</v>
      </c>
      <c r="C184">
        <v>4</v>
      </c>
      <c r="D184">
        <v>3</v>
      </c>
      <c r="E184">
        <v>1</v>
      </c>
      <c r="F184">
        <v>1</v>
      </c>
      <c r="G184">
        <v>52</v>
      </c>
      <c r="H184">
        <v>67</v>
      </c>
      <c r="I184">
        <v>68.399999999999991</v>
      </c>
      <c r="J184">
        <v>73.7</v>
      </c>
    </row>
    <row r="185" spans="1:10">
      <c r="A185">
        <v>160</v>
      </c>
      <c r="B185">
        <v>1</v>
      </c>
      <c r="C185">
        <v>4</v>
      </c>
      <c r="D185">
        <v>2</v>
      </c>
      <c r="E185">
        <v>1</v>
      </c>
      <c r="F185">
        <v>2</v>
      </c>
      <c r="G185">
        <v>55</v>
      </c>
      <c r="H185">
        <v>65</v>
      </c>
      <c r="I185">
        <v>66</v>
      </c>
      <c r="J185">
        <v>71.5</v>
      </c>
    </row>
    <row r="186" spans="1:10">
      <c r="A186">
        <v>32</v>
      </c>
      <c r="B186">
        <v>1</v>
      </c>
      <c r="C186">
        <v>2</v>
      </c>
      <c r="D186">
        <v>3</v>
      </c>
      <c r="E186">
        <v>1</v>
      </c>
      <c r="F186">
        <v>3</v>
      </c>
      <c r="G186">
        <v>50</v>
      </c>
      <c r="H186">
        <v>67</v>
      </c>
      <c r="I186">
        <v>79.2</v>
      </c>
      <c r="J186">
        <v>73.7</v>
      </c>
    </row>
    <row r="187" spans="1:10">
      <c r="A187">
        <v>23</v>
      </c>
      <c r="B187">
        <v>1</v>
      </c>
      <c r="C187">
        <v>2</v>
      </c>
      <c r="D187">
        <v>1</v>
      </c>
      <c r="E187">
        <v>1</v>
      </c>
      <c r="F187">
        <v>2</v>
      </c>
      <c r="G187">
        <v>65</v>
      </c>
      <c r="H187">
        <v>65</v>
      </c>
      <c r="I187">
        <v>76.8</v>
      </c>
      <c r="J187">
        <v>71.5</v>
      </c>
    </row>
    <row r="188" spans="1:10">
      <c r="A188">
        <v>158</v>
      </c>
      <c r="B188">
        <v>1</v>
      </c>
      <c r="C188">
        <v>4</v>
      </c>
      <c r="D188">
        <v>2</v>
      </c>
      <c r="E188">
        <v>1</v>
      </c>
      <c r="F188">
        <v>1</v>
      </c>
      <c r="G188">
        <v>52</v>
      </c>
      <c r="H188">
        <v>54</v>
      </c>
      <c r="I188">
        <v>66</v>
      </c>
      <c r="J188">
        <v>59.400000000000006</v>
      </c>
    </row>
    <row r="189" spans="1:10">
      <c r="A189">
        <v>25</v>
      </c>
      <c r="B189">
        <v>1</v>
      </c>
      <c r="C189">
        <v>2</v>
      </c>
      <c r="D189">
        <v>2</v>
      </c>
      <c r="E189">
        <v>1</v>
      </c>
      <c r="F189">
        <v>1</v>
      </c>
      <c r="G189">
        <v>47</v>
      </c>
      <c r="H189">
        <v>44</v>
      </c>
      <c r="I189">
        <v>50.4</v>
      </c>
      <c r="J189">
        <v>48.400000000000006</v>
      </c>
    </row>
    <row r="190" spans="1:10">
      <c r="A190">
        <v>188</v>
      </c>
      <c r="B190">
        <v>1</v>
      </c>
      <c r="C190">
        <v>4</v>
      </c>
      <c r="D190">
        <v>3</v>
      </c>
      <c r="E190">
        <v>2</v>
      </c>
      <c r="F190">
        <v>2</v>
      </c>
      <c r="G190">
        <v>63</v>
      </c>
      <c r="H190">
        <v>62</v>
      </c>
      <c r="I190">
        <v>67.2</v>
      </c>
      <c r="J190">
        <v>68.2</v>
      </c>
    </row>
    <row r="191" spans="1:10">
      <c r="A191">
        <v>52</v>
      </c>
      <c r="B191">
        <v>1</v>
      </c>
      <c r="C191">
        <v>3</v>
      </c>
      <c r="D191">
        <v>1</v>
      </c>
      <c r="E191">
        <v>1</v>
      </c>
      <c r="F191">
        <v>2</v>
      </c>
      <c r="G191">
        <v>50</v>
      </c>
      <c r="H191">
        <v>46</v>
      </c>
      <c r="I191">
        <v>63.599999999999994</v>
      </c>
      <c r="J191">
        <v>50.6</v>
      </c>
    </row>
    <row r="192" spans="1:10">
      <c r="A192">
        <v>124</v>
      </c>
      <c r="B192">
        <v>1</v>
      </c>
      <c r="C192">
        <v>4</v>
      </c>
      <c r="D192">
        <v>1</v>
      </c>
      <c r="E192">
        <v>1</v>
      </c>
      <c r="F192">
        <v>3</v>
      </c>
      <c r="G192">
        <v>42</v>
      </c>
      <c r="H192">
        <v>54</v>
      </c>
      <c r="I192">
        <v>49.199999999999996</v>
      </c>
      <c r="J192">
        <v>59.400000000000006</v>
      </c>
    </row>
    <row r="193" spans="1:10">
      <c r="A193">
        <v>175</v>
      </c>
      <c r="B193">
        <v>1</v>
      </c>
      <c r="C193">
        <v>4</v>
      </c>
      <c r="D193">
        <v>3</v>
      </c>
      <c r="E193">
        <v>2</v>
      </c>
      <c r="F193">
        <v>1</v>
      </c>
      <c r="G193">
        <v>36</v>
      </c>
      <c r="H193">
        <v>57</v>
      </c>
      <c r="I193">
        <v>50.4</v>
      </c>
      <c r="J193">
        <v>62.7</v>
      </c>
    </row>
    <row r="194" spans="1:10">
      <c r="A194">
        <v>184</v>
      </c>
      <c r="B194">
        <v>1</v>
      </c>
      <c r="C194">
        <v>4</v>
      </c>
      <c r="D194">
        <v>2</v>
      </c>
      <c r="E194">
        <v>2</v>
      </c>
      <c r="F194">
        <v>3</v>
      </c>
      <c r="G194">
        <v>50</v>
      </c>
      <c r="H194">
        <v>52</v>
      </c>
      <c r="I194">
        <v>63.599999999999994</v>
      </c>
      <c r="J194">
        <v>57.2</v>
      </c>
    </row>
    <row r="195" spans="1:10">
      <c r="A195">
        <v>30</v>
      </c>
      <c r="B195">
        <v>1</v>
      </c>
      <c r="C195">
        <v>2</v>
      </c>
      <c r="D195">
        <v>3</v>
      </c>
      <c r="E195">
        <v>1</v>
      </c>
      <c r="F195">
        <v>2</v>
      </c>
      <c r="G195">
        <v>41</v>
      </c>
      <c r="H195">
        <v>59</v>
      </c>
      <c r="I195">
        <v>50.4</v>
      </c>
      <c r="J195">
        <v>64.900000000000006</v>
      </c>
    </row>
    <row r="196" spans="1:10">
      <c r="A196">
        <v>179</v>
      </c>
      <c r="B196">
        <v>1</v>
      </c>
      <c r="C196">
        <v>4</v>
      </c>
      <c r="D196">
        <v>2</v>
      </c>
      <c r="E196">
        <v>2</v>
      </c>
      <c r="F196">
        <v>2</v>
      </c>
      <c r="G196">
        <v>47</v>
      </c>
      <c r="H196">
        <v>65</v>
      </c>
      <c r="I196">
        <v>72</v>
      </c>
      <c r="J196">
        <v>71.5</v>
      </c>
    </row>
    <row r="197" spans="1:10">
      <c r="A197">
        <v>31</v>
      </c>
      <c r="B197">
        <v>1</v>
      </c>
      <c r="C197">
        <v>2</v>
      </c>
      <c r="D197">
        <v>2</v>
      </c>
      <c r="E197">
        <v>2</v>
      </c>
      <c r="F197">
        <v>1</v>
      </c>
      <c r="G197">
        <v>55</v>
      </c>
      <c r="H197">
        <v>59</v>
      </c>
      <c r="I197">
        <v>62.4</v>
      </c>
      <c r="J197">
        <v>64.900000000000006</v>
      </c>
    </row>
    <row r="198" spans="1:10">
      <c r="A198">
        <v>145</v>
      </c>
      <c r="B198">
        <v>1</v>
      </c>
      <c r="C198">
        <v>4</v>
      </c>
      <c r="D198">
        <v>2</v>
      </c>
      <c r="E198">
        <v>1</v>
      </c>
      <c r="F198">
        <v>3</v>
      </c>
      <c r="G198">
        <v>42</v>
      </c>
      <c r="H198">
        <v>46</v>
      </c>
      <c r="I198">
        <v>45.6</v>
      </c>
      <c r="J198">
        <v>50.6</v>
      </c>
    </row>
    <row r="199" spans="1:10">
      <c r="A199">
        <v>187</v>
      </c>
      <c r="B199">
        <v>1</v>
      </c>
      <c r="C199">
        <v>4</v>
      </c>
      <c r="D199">
        <v>2</v>
      </c>
      <c r="E199">
        <v>2</v>
      </c>
      <c r="F199">
        <v>1</v>
      </c>
      <c r="G199">
        <v>57</v>
      </c>
      <c r="H199">
        <v>41</v>
      </c>
      <c r="I199">
        <v>68.399999999999991</v>
      </c>
      <c r="J199">
        <v>45.1</v>
      </c>
    </row>
    <row r="200" spans="1:10">
      <c r="A200">
        <v>118</v>
      </c>
      <c r="B200">
        <v>1</v>
      </c>
      <c r="C200">
        <v>4</v>
      </c>
      <c r="D200">
        <v>2</v>
      </c>
      <c r="E200">
        <v>1</v>
      </c>
      <c r="F200">
        <v>1</v>
      </c>
      <c r="G200">
        <v>55</v>
      </c>
      <c r="H200">
        <v>62</v>
      </c>
      <c r="I200">
        <v>69.599999999999994</v>
      </c>
      <c r="J200">
        <v>68.2</v>
      </c>
    </row>
    <row r="201" spans="1:10">
      <c r="A201">
        <v>137</v>
      </c>
      <c r="B201">
        <v>1</v>
      </c>
      <c r="C201">
        <v>4</v>
      </c>
      <c r="D201">
        <v>3</v>
      </c>
      <c r="E201">
        <v>1</v>
      </c>
      <c r="F201">
        <v>2</v>
      </c>
      <c r="G201">
        <v>63</v>
      </c>
      <c r="H201">
        <v>65</v>
      </c>
      <c r="I201">
        <v>78</v>
      </c>
      <c r="J201">
        <v>71.5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B2:U33"/>
  <sheetViews>
    <sheetView workbookViewId="0" xr3:uid="{85D5C41F-068E-5C55-9968-509E7C2A5619}">
      <selection activeCell="M10" sqref="M10"/>
    </sheetView>
  </sheetViews>
  <sheetFormatPr defaultRowHeight="14.45"/>
  <cols>
    <col min="1" max="1" width="4" customWidth="1"/>
    <col min="3" max="3" width="10.5703125" bestFit="1" customWidth="1"/>
  </cols>
  <sheetData>
    <row r="2" spans="2:12">
      <c r="B2" s="1" t="s">
        <v>55</v>
      </c>
    </row>
    <row r="3" spans="2:12">
      <c r="B3" s="1" t="s">
        <v>46</v>
      </c>
      <c r="E3" s="1" t="s">
        <v>47</v>
      </c>
      <c r="H3" s="1" t="s">
        <v>48</v>
      </c>
      <c r="K3" s="1" t="s">
        <v>49</v>
      </c>
    </row>
    <row r="4" spans="2:12">
      <c r="B4" s="1" t="s">
        <v>56</v>
      </c>
      <c r="C4" s="1" t="s">
        <v>57</v>
      </c>
      <c r="E4" s="1" t="s">
        <v>56</v>
      </c>
      <c r="F4" s="1" t="s">
        <v>57</v>
      </c>
      <c r="H4" s="1" t="s">
        <v>56</v>
      </c>
      <c r="I4" s="1" t="s">
        <v>57</v>
      </c>
      <c r="K4" s="1" t="s">
        <v>56</v>
      </c>
      <c r="L4" s="1" t="s">
        <v>57</v>
      </c>
    </row>
    <row r="5" spans="2:12">
      <c r="B5">
        <v>0</v>
      </c>
      <c r="C5" t="s">
        <v>58</v>
      </c>
      <c r="E5">
        <v>1</v>
      </c>
      <c r="F5" t="s">
        <v>59</v>
      </c>
      <c r="H5">
        <v>1</v>
      </c>
      <c r="I5" t="s">
        <v>60</v>
      </c>
      <c r="K5">
        <v>1</v>
      </c>
      <c r="L5" t="s">
        <v>61</v>
      </c>
    </row>
    <row r="6" spans="2:12">
      <c r="B6">
        <v>1</v>
      </c>
      <c r="C6" t="s">
        <v>62</v>
      </c>
      <c r="E6">
        <v>2</v>
      </c>
      <c r="F6" t="s">
        <v>63</v>
      </c>
      <c r="H6">
        <v>2</v>
      </c>
      <c r="I6" t="s">
        <v>64</v>
      </c>
      <c r="K6">
        <v>2</v>
      </c>
      <c r="L6" t="s">
        <v>65</v>
      </c>
    </row>
    <row r="7" spans="2:12">
      <c r="E7">
        <v>3</v>
      </c>
      <c r="F7" t="s">
        <v>66</v>
      </c>
      <c r="H7">
        <v>3</v>
      </c>
      <c r="I7" t="s">
        <v>67</v>
      </c>
    </row>
    <row r="8" spans="2:12">
      <c r="E8">
        <v>4</v>
      </c>
      <c r="F8" t="s">
        <v>68</v>
      </c>
    </row>
    <row r="10" spans="2:12">
      <c r="B10" s="1" t="s">
        <v>69</v>
      </c>
    </row>
    <row r="12" spans="2:12">
      <c r="B12" s="1" t="s">
        <v>70</v>
      </c>
    </row>
    <row r="14" spans="2:12">
      <c r="B14" s="1" t="s">
        <v>71</v>
      </c>
    </row>
    <row r="16" spans="2:12">
      <c r="B16" s="1" t="s">
        <v>72</v>
      </c>
    </row>
    <row r="17" spans="2:21">
      <c r="B17" s="1"/>
    </row>
    <row r="18" spans="2:21">
      <c r="B18" s="1" t="s">
        <v>73</v>
      </c>
    </row>
    <row r="19" spans="2:21" ht="15" thickBot="1">
      <c r="B19" s="1"/>
    </row>
    <row r="20" spans="2:21" ht="15" thickBot="1">
      <c r="B20" s="55" t="s">
        <v>74</v>
      </c>
      <c r="C20" s="56"/>
      <c r="D20" s="57"/>
      <c r="E20" s="57"/>
      <c r="F20" s="57"/>
      <c r="G20" s="58"/>
      <c r="I20" s="55" t="s">
        <v>75</v>
      </c>
      <c r="J20" s="56"/>
      <c r="K20" s="57"/>
      <c r="L20" s="57"/>
      <c r="M20" s="57"/>
      <c r="N20" s="58"/>
      <c r="P20" s="55" t="s">
        <v>76</v>
      </c>
      <c r="Q20" s="56"/>
      <c r="R20" s="57"/>
      <c r="S20" s="57"/>
      <c r="T20" s="57"/>
      <c r="U20" s="58"/>
    </row>
    <row r="21" spans="2:21">
      <c r="B21" s="12"/>
      <c r="C21" s="13"/>
      <c r="D21" s="59" t="s">
        <v>47</v>
      </c>
      <c r="E21" s="60"/>
      <c r="F21" s="60"/>
      <c r="G21" s="61"/>
      <c r="I21" s="12"/>
      <c r="J21" s="13"/>
      <c r="K21" s="59" t="s">
        <v>47</v>
      </c>
      <c r="L21" s="60"/>
      <c r="M21" s="60"/>
      <c r="N21" s="61"/>
      <c r="P21" s="12"/>
      <c r="Q21" s="13"/>
      <c r="R21" s="59" t="s">
        <v>47</v>
      </c>
      <c r="S21" s="60"/>
      <c r="T21" s="60"/>
      <c r="U21" s="61"/>
    </row>
    <row r="22" spans="2:21">
      <c r="B22" s="14"/>
      <c r="C22" s="15"/>
      <c r="D22" s="10" t="s">
        <v>59</v>
      </c>
      <c r="E22" s="10" t="s">
        <v>63</v>
      </c>
      <c r="F22" s="10" t="s">
        <v>66</v>
      </c>
      <c r="G22" s="10" t="s">
        <v>68</v>
      </c>
      <c r="I22" s="14"/>
      <c r="J22" s="15"/>
      <c r="K22" s="10" t="s">
        <v>59</v>
      </c>
      <c r="L22" s="10" t="s">
        <v>63</v>
      </c>
      <c r="M22" s="10" t="s">
        <v>66</v>
      </c>
      <c r="N22" s="10" t="s">
        <v>68</v>
      </c>
      <c r="P22" s="14"/>
      <c r="Q22" s="15"/>
      <c r="R22" s="10" t="s">
        <v>59</v>
      </c>
      <c r="S22" s="10" t="s">
        <v>63</v>
      </c>
      <c r="T22" s="10" t="s">
        <v>66</v>
      </c>
      <c r="U22" s="10" t="s">
        <v>68</v>
      </c>
    </row>
    <row r="23" spans="2:21">
      <c r="B23" s="62" t="s">
        <v>46</v>
      </c>
      <c r="C23" s="10" t="s">
        <v>58</v>
      </c>
      <c r="D23" s="11"/>
      <c r="E23" s="11"/>
      <c r="F23" s="11"/>
      <c r="G23" s="11"/>
      <c r="I23" s="62" t="s">
        <v>46</v>
      </c>
      <c r="J23" s="10" t="s">
        <v>58</v>
      </c>
      <c r="K23" s="11"/>
      <c r="L23" s="11"/>
      <c r="M23" s="11"/>
      <c r="N23" s="11"/>
      <c r="P23" s="62" t="s">
        <v>46</v>
      </c>
      <c r="Q23" s="10" t="s">
        <v>58</v>
      </c>
      <c r="R23" s="11"/>
      <c r="S23" s="11"/>
      <c r="T23" s="11"/>
      <c r="U23" s="11"/>
    </row>
    <row r="24" spans="2:21">
      <c r="B24" s="63"/>
      <c r="C24" s="10" t="s">
        <v>62</v>
      </c>
      <c r="D24" s="11"/>
      <c r="E24" s="11"/>
      <c r="F24" s="11"/>
      <c r="G24" s="11"/>
      <c r="I24" s="63"/>
      <c r="J24" s="10" t="s">
        <v>62</v>
      </c>
      <c r="K24" s="11"/>
      <c r="L24" s="11"/>
      <c r="M24" s="11"/>
      <c r="N24" s="11"/>
      <c r="P24" s="63"/>
      <c r="Q24" s="10" t="s">
        <v>62</v>
      </c>
      <c r="R24" s="11"/>
      <c r="S24" s="11"/>
      <c r="T24" s="11"/>
      <c r="U24" s="11"/>
    </row>
    <row r="25" spans="2:21">
      <c r="B25" s="10"/>
      <c r="C25" s="10"/>
      <c r="D25" s="11"/>
      <c r="E25" s="11"/>
      <c r="F25" s="11"/>
      <c r="G25" s="11"/>
      <c r="I25" s="10"/>
      <c r="J25" s="10"/>
      <c r="K25" s="11"/>
      <c r="L25" s="11"/>
      <c r="M25" s="11"/>
      <c r="N25" s="11"/>
      <c r="P25" s="10"/>
      <c r="Q25" s="10"/>
      <c r="R25" s="11"/>
      <c r="S25" s="11"/>
      <c r="T25" s="11"/>
      <c r="U25" s="11"/>
    </row>
    <row r="26" spans="2:21">
      <c r="B26" s="64" t="s">
        <v>49</v>
      </c>
      <c r="C26" s="10" t="s">
        <v>61</v>
      </c>
      <c r="D26" s="11"/>
      <c r="E26" s="11"/>
      <c r="F26" s="11"/>
      <c r="G26" s="11"/>
      <c r="I26" s="64" t="s">
        <v>49</v>
      </c>
      <c r="J26" s="10" t="s">
        <v>61</v>
      </c>
      <c r="K26" s="11"/>
      <c r="L26" s="11"/>
      <c r="M26" s="11"/>
      <c r="N26" s="11"/>
      <c r="P26" s="64" t="s">
        <v>49</v>
      </c>
      <c r="Q26" s="10" t="s">
        <v>61</v>
      </c>
      <c r="R26" s="11"/>
      <c r="S26" s="11"/>
      <c r="T26" s="11"/>
      <c r="U26" s="11"/>
    </row>
    <row r="27" spans="2:21">
      <c r="B27" s="65"/>
      <c r="C27" s="10" t="s">
        <v>65</v>
      </c>
      <c r="D27" s="11"/>
      <c r="E27" s="11"/>
      <c r="F27" s="11"/>
      <c r="G27" s="11"/>
      <c r="I27" s="65"/>
      <c r="J27" s="10" t="s">
        <v>65</v>
      </c>
      <c r="K27" s="11"/>
      <c r="L27" s="11"/>
      <c r="M27" s="11"/>
      <c r="N27" s="11"/>
      <c r="P27" s="65"/>
      <c r="Q27" s="10" t="s">
        <v>65</v>
      </c>
      <c r="R27" s="11"/>
      <c r="S27" s="11"/>
      <c r="T27" s="11"/>
      <c r="U27" s="11"/>
    </row>
    <row r="28" spans="2:21">
      <c r="B28" s="10"/>
      <c r="C28" s="10"/>
      <c r="D28" s="11"/>
      <c r="E28" s="11"/>
      <c r="F28" s="11"/>
      <c r="G28" s="11"/>
      <c r="I28" s="10"/>
      <c r="J28" s="10"/>
      <c r="K28" s="11"/>
      <c r="L28" s="11"/>
      <c r="M28" s="11"/>
      <c r="N28" s="11"/>
      <c r="P28" s="10"/>
      <c r="Q28" s="10"/>
      <c r="R28" s="11"/>
      <c r="S28" s="11"/>
      <c r="T28" s="11"/>
      <c r="U28" s="11"/>
    </row>
    <row r="29" spans="2:21">
      <c r="B29" s="66" t="s">
        <v>48</v>
      </c>
      <c r="C29" s="10" t="s">
        <v>60</v>
      </c>
      <c r="D29" s="11"/>
      <c r="E29" s="11"/>
      <c r="F29" s="11"/>
      <c r="G29" s="11"/>
      <c r="I29" s="66" t="s">
        <v>48</v>
      </c>
      <c r="J29" s="10" t="s">
        <v>60</v>
      </c>
      <c r="K29" s="11"/>
      <c r="L29" s="11"/>
      <c r="M29" s="11"/>
      <c r="N29" s="11"/>
      <c r="P29" s="66" t="s">
        <v>48</v>
      </c>
      <c r="Q29" s="10" t="s">
        <v>60</v>
      </c>
      <c r="R29" s="11"/>
      <c r="S29" s="11"/>
      <c r="T29" s="11"/>
      <c r="U29" s="11"/>
    </row>
    <row r="30" spans="2:21">
      <c r="B30" s="67"/>
      <c r="C30" s="10" t="s">
        <v>64</v>
      </c>
      <c r="D30" s="11"/>
      <c r="E30" s="11"/>
      <c r="F30" s="11"/>
      <c r="G30" s="11"/>
      <c r="I30" s="67"/>
      <c r="J30" s="10" t="s">
        <v>64</v>
      </c>
      <c r="K30" s="11"/>
      <c r="L30" s="11"/>
      <c r="M30" s="11"/>
      <c r="N30" s="11"/>
      <c r="P30" s="67"/>
      <c r="Q30" s="10" t="s">
        <v>64</v>
      </c>
      <c r="R30" s="11"/>
      <c r="S30" s="11"/>
      <c r="T30" s="11"/>
      <c r="U30" s="11"/>
    </row>
    <row r="31" spans="2:21" ht="15" thickBot="1">
      <c r="B31" s="67"/>
      <c r="C31" s="16" t="s">
        <v>67</v>
      </c>
      <c r="D31" s="17"/>
      <c r="E31" s="17"/>
      <c r="F31" s="17"/>
      <c r="G31" s="17"/>
      <c r="I31" s="68"/>
      <c r="J31" s="10" t="s">
        <v>67</v>
      </c>
      <c r="K31" s="11"/>
      <c r="L31" s="11"/>
      <c r="M31" s="11"/>
      <c r="N31" s="11"/>
      <c r="P31" s="68"/>
      <c r="Q31" s="10" t="s">
        <v>67</v>
      </c>
      <c r="R31" s="11"/>
      <c r="S31" s="11"/>
      <c r="T31" s="11"/>
      <c r="U31" s="11"/>
    </row>
    <row r="32" spans="2:21" ht="15.6" thickTop="1" thickBot="1">
      <c r="B32" s="69" t="s">
        <v>77</v>
      </c>
      <c r="C32" s="70"/>
      <c r="D32" s="18"/>
      <c r="E32" s="18"/>
      <c r="F32" s="18"/>
      <c r="G32" s="18"/>
      <c r="I32" s="69" t="s">
        <v>77</v>
      </c>
      <c r="J32" s="70"/>
      <c r="K32" s="18"/>
      <c r="L32" s="18"/>
      <c r="M32" s="18"/>
      <c r="N32" s="18"/>
      <c r="P32" s="69" t="s">
        <v>77</v>
      </c>
      <c r="Q32" s="70"/>
      <c r="R32" s="18"/>
      <c r="S32" s="18"/>
      <c r="T32" s="18"/>
      <c r="U32" s="18"/>
    </row>
    <row r="33" ht="15" thickTop="1"/>
  </sheetData>
  <mergeCells count="18">
    <mergeCell ref="P26:P27"/>
    <mergeCell ref="P29:P31"/>
    <mergeCell ref="B32:C32"/>
    <mergeCell ref="I32:J32"/>
    <mergeCell ref="P32:Q32"/>
    <mergeCell ref="I26:I27"/>
    <mergeCell ref="I29:I31"/>
    <mergeCell ref="B20:G20"/>
    <mergeCell ref="D21:G21"/>
    <mergeCell ref="B26:B27"/>
    <mergeCell ref="B23:B24"/>
    <mergeCell ref="B29:B31"/>
    <mergeCell ref="P20:U20"/>
    <mergeCell ref="R21:U21"/>
    <mergeCell ref="P23:P24"/>
    <mergeCell ref="I20:N20"/>
    <mergeCell ref="K21:N21"/>
    <mergeCell ref="I23:I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sidhartha bhatnagar</cp:lastModifiedBy>
  <cp:revision/>
  <dcterms:created xsi:type="dcterms:W3CDTF">2017-05-03T10:03:40Z</dcterms:created>
  <dcterms:modified xsi:type="dcterms:W3CDTF">2019-05-01T12:42:03Z</dcterms:modified>
  <cp:category/>
  <cp:contentStatus/>
</cp:coreProperties>
</file>