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de458bd8e1ca49/Documents/UNR/Courses/4 - Computer Applications/Labs/"/>
    </mc:Choice>
  </mc:AlternateContent>
  <xr:revisionPtr revIDLastSave="489" documentId="8_{D8A91D31-BD97-442A-A43E-C4A5D74E952A}" xr6:coauthVersionLast="47" xr6:coauthVersionMax="47" xr10:uidLastSave="{E7A381CA-8101-46CC-B3C7-8057C00D4C9A}"/>
  <bookViews>
    <workbookView xWindow="-110" yWindow="-110" windowWidth="19420" windowHeight="10300" xr2:uid="{1DFF9D58-316E-429F-A99A-D58C1C4EB4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6" i="1"/>
  <c r="L4" i="1"/>
  <c r="M18" i="1"/>
  <c r="O18" i="1"/>
  <c r="N18" i="1"/>
  <c r="L16" i="1"/>
  <c r="L20" i="1"/>
  <c r="L12" i="1"/>
  <c r="L22" i="1"/>
  <c r="L14" i="1"/>
  <c r="M14" i="1"/>
  <c r="M24" i="1"/>
  <c r="L24" i="1"/>
  <c r="L8" i="1"/>
  <c r="L10" i="1" s="1"/>
  <c r="M12" i="1" l="1"/>
</calcChain>
</file>

<file path=xl/sharedStrings.xml><?xml version="1.0" encoding="utf-8"?>
<sst xmlns="http://schemas.openxmlformats.org/spreadsheetml/2006/main" count="100" uniqueCount="28">
  <si>
    <t>Exercise Question Number</t>
  </si>
  <si>
    <t>3a</t>
  </si>
  <si>
    <t>3b</t>
  </si>
  <si>
    <t>3c</t>
  </si>
  <si>
    <t>FV</t>
  </si>
  <si>
    <t>PV</t>
  </si>
  <si>
    <t>IF</t>
  </si>
  <si>
    <t>NPER</t>
  </si>
  <si>
    <t>PMT</t>
  </si>
  <si>
    <t>CUMIPMT</t>
  </si>
  <si>
    <t>PMT +…</t>
  </si>
  <si>
    <t>NPV</t>
  </si>
  <si>
    <t>Compounding</t>
  </si>
  <si>
    <t>Rate</t>
  </si>
  <si>
    <t>Nper</t>
  </si>
  <si>
    <t>Pmt</t>
  </si>
  <si>
    <t>Type</t>
  </si>
  <si>
    <t>Exercise Inputs</t>
  </si>
  <si>
    <t>Exercise Answers</t>
  </si>
  <si>
    <t>IPMT</t>
  </si>
  <si>
    <t>CUMPRINC</t>
  </si>
  <si>
    <t>NPER Years</t>
  </si>
  <si>
    <t>Percentage</t>
  </si>
  <si>
    <t>val1</t>
  </si>
  <si>
    <t>val2</t>
  </si>
  <si>
    <t>val3</t>
  </si>
  <si>
    <t>val4</t>
  </si>
  <si>
    <t>val5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</si>
</sst>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3" fillId="0" borderId="1" xfId="0" applyFont="1" applyBorder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2" fontId="0" fillId="0" borderId="0" xfId="0" applyNumberFormat="1" applyAlignment="1">
      <alignment horizontal="center"/>
    </xf>
    <xf numFmtId="44" fontId="4" fillId="0" borderId="0" xfId="2" applyFont="1" applyAlignment="1">
      <alignment horizontal="center"/>
    </xf>
    <xf numFmtId="44" fontId="4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7B55-7815-4C5F-8C68-2F1D891C19DA}">
  <dimension ref="A2:R25"/>
  <sheetViews>
    <sheetView tabSelected="1" topLeftCell="A10" zoomScale="90" zoomScaleNormal="90" workbookViewId="0">
      <selection activeCell="L19" sqref="L19"/>
    </sheetView>
  </sheetViews>
  <sheetFormatPr defaultRowHeight="14.5" x14ac:dyDescent="0.35"/>
  <cols>
    <col min="2" max="2" width="6.453125" customWidth="1"/>
    <col min="3" max="3" width="14.453125" customWidth="1"/>
    <col min="12" max="12" width="14.54296875" style="11" customWidth="1"/>
    <col min="13" max="13" width="12.1796875" customWidth="1"/>
    <col min="14" max="14" width="11.6328125" customWidth="1"/>
    <col min="15" max="15" width="12.90625" customWidth="1"/>
  </cols>
  <sheetData>
    <row r="2" spans="1:18" ht="51.5" customHeight="1" x14ac:dyDescent="0.35">
      <c r="A2" s="4" t="s">
        <v>0</v>
      </c>
      <c r="B2" s="5"/>
      <c r="C2" s="18" t="s">
        <v>17</v>
      </c>
      <c r="D2" s="19"/>
      <c r="E2" s="19"/>
      <c r="F2" s="19"/>
      <c r="G2" s="19"/>
      <c r="H2" s="19"/>
      <c r="I2" s="19"/>
      <c r="J2" s="19"/>
      <c r="K2" s="5"/>
      <c r="L2" s="18" t="s">
        <v>18</v>
      </c>
      <c r="M2" s="19"/>
      <c r="N2" s="19"/>
      <c r="O2" s="19"/>
      <c r="P2" s="19"/>
      <c r="Q2" s="19"/>
      <c r="R2" s="20"/>
    </row>
    <row r="3" spans="1:18" x14ac:dyDescent="0.35">
      <c r="A3" s="16">
        <v>1</v>
      </c>
      <c r="B3" s="1"/>
      <c r="C3" s="9" t="s">
        <v>12</v>
      </c>
      <c r="D3" s="9" t="s">
        <v>13</v>
      </c>
      <c r="E3" s="9" t="s">
        <v>14</v>
      </c>
      <c r="F3" s="9" t="s">
        <v>15</v>
      </c>
      <c r="G3" s="9" t="s">
        <v>5</v>
      </c>
      <c r="H3" s="9" t="s">
        <v>16</v>
      </c>
      <c r="I3" s="9" t="s">
        <v>4</v>
      </c>
      <c r="J3" s="1"/>
      <c r="K3" s="1"/>
      <c r="L3" s="2" t="s">
        <v>4</v>
      </c>
      <c r="M3" s="1"/>
      <c r="N3" s="1"/>
      <c r="O3" s="1"/>
      <c r="P3" s="1"/>
      <c r="Q3" s="1"/>
      <c r="R3" s="6"/>
    </row>
    <row r="4" spans="1:18" x14ac:dyDescent="0.35">
      <c r="A4" s="17"/>
      <c r="C4">
        <v>12</v>
      </c>
      <c r="D4">
        <v>0.03</v>
      </c>
      <c r="E4">
        <v>10</v>
      </c>
      <c r="F4">
        <v>-50</v>
      </c>
      <c r="G4">
        <v>-500</v>
      </c>
      <c r="H4">
        <v>0</v>
      </c>
      <c r="L4" s="10">
        <f>FV(D4/C4,E4*12,F4,G4,0)</f>
        <v>7661.7477174119276</v>
      </c>
      <c r="R4" s="7"/>
    </row>
    <row r="5" spans="1:18" x14ac:dyDescent="0.35">
      <c r="A5" s="16">
        <v>2</v>
      </c>
      <c r="B5" s="1"/>
      <c r="C5" s="9" t="s">
        <v>12</v>
      </c>
      <c r="D5" s="9" t="s">
        <v>13</v>
      </c>
      <c r="E5" s="9" t="s">
        <v>14</v>
      </c>
      <c r="F5" s="9" t="s">
        <v>15</v>
      </c>
      <c r="G5" s="9" t="s">
        <v>5</v>
      </c>
      <c r="H5" s="9" t="s">
        <v>16</v>
      </c>
      <c r="I5" s="9" t="s">
        <v>4</v>
      </c>
      <c r="J5" s="1"/>
      <c r="K5" s="1"/>
      <c r="L5" s="2" t="s">
        <v>5</v>
      </c>
      <c r="M5" s="1"/>
      <c r="N5" s="1"/>
      <c r="O5" s="1"/>
      <c r="P5" s="1"/>
      <c r="Q5" s="1"/>
      <c r="R5" s="6"/>
    </row>
    <row r="6" spans="1:18" x14ac:dyDescent="0.35">
      <c r="A6" s="17"/>
      <c r="C6">
        <v>4</v>
      </c>
      <c r="D6">
        <v>6.5000000000000002E-2</v>
      </c>
      <c r="E6">
        <v>5</v>
      </c>
      <c r="H6">
        <v>0</v>
      </c>
      <c r="I6">
        <v>10000</v>
      </c>
      <c r="L6" s="10">
        <f>PV(D6/C6,E6*C6,,I6,0)</f>
        <v>-7244.1732450496256</v>
      </c>
      <c r="R6" s="7"/>
    </row>
    <row r="7" spans="1:18" x14ac:dyDescent="0.35">
      <c r="A7" s="16" t="s">
        <v>1</v>
      </c>
      <c r="B7" s="1"/>
      <c r="C7" s="9" t="s">
        <v>12</v>
      </c>
      <c r="D7" s="9" t="s">
        <v>13</v>
      </c>
      <c r="E7" s="9" t="s">
        <v>14</v>
      </c>
      <c r="F7" s="9" t="s">
        <v>15</v>
      </c>
      <c r="G7" s="9" t="s">
        <v>5</v>
      </c>
      <c r="H7" s="9" t="s">
        <v>16</v>
      </c>
      <c r="I7" s="9" t="s">
        <v>4</v>
      </c>
      <c r="J7" s="1"/>
      <c r="K7" s="1"/>
      <c r="L7" s="2" t="s">
        <v>4</v>
      </c>
      <c r="M7" s="1"/>
      <c r="N7" s="1"/>
      <c r="O7" s="1"/>
      <c r="P7" s="1"/>
      <c r="Q7" s="1"/>
      <c r="R7" s="6"/>
    </row>
    <row r="8" spans="1:18" x14ac:dyDescent="0.35">
      <c r="A8" s="17"/>
      <c r="C8">
        <v>12</v>
      </c>
      <c r="D8">
        <v>3.5000000000000003E-2</v>
      </c>
      <c r="E8">
        <v>5</v>
      </c>
      <c r="G8">
        <v>-25000</v>
      </c>
      <c r="H8">
        <v>0</v>
      </c>
      <c r="L8" s="10">
        <f>FV(D8/C8,E8*C8,,G8,0)</f>
        <v>29773.570728572351</v>
      </c>
      <c r="R8" s="7"/>
    </row>
    <row r="9" spans="1:18" x14ac:dyDescent="0.35">
      <c r="A9" s="16" t="s">
        <v>2</v>
      </c>
      <c r="B9" s="1"/>
      <c r="C9" s="9" t="s">
        <v>12</v>
      </c>
      <c r="D9" s="9" t="s">
        <v>13</v>
      </c>
      <c r="E9" s="9" t="s">
        <v>14</v>
      </c>
      <c r="F9" s="9" t="s">
        <v>15</v>
      </c>
      <c r="G9" s="9" t="s">
        <v>5</v>
      </c>
      <c r="H9" s="9" t="s">
        <v>16</v>
      </c>
      <c r="I9" s="9" t="s">
        <v>4</v>
      </c>
      <c r="J9" s="1"/>
      <c r="K9" s="1"/>
      <c r="L9" s="2" t="s">
        <v>6</v>
      </c>
      <c r="M9" s="1"/>
      <c r="N9" s="1"/>
      <c r="O9" s="1"/>
      <c r="P9" s="1"/>
      <c r="Q9" s="1"/>
      <c r="R9" s="6"/>
    </row>
    <row r="10" spans="1:18" x14ac:dyDescent="0.35">
      <c r="A10" s="17"/>
      <c r="L10" s="11" t="str">
        <f>IF(L8&gt;30000,"Take the money now!!","Wait five years")</f>
        <v>Wait five years</v>
      </c>
      <c r="R10" s="7"/>
    </row>
    <row r="11" spans="1:18" x14ac:dyDescent="0.35">
      <c r="A11" s="16" t="s">
        <v>3</v>
      </c>
      <c r="B11" s="1"/>
      <c r="C11" s="9" t="s">
        <v>12</v>
      </c>
      <c r="D11" s="9" t="s">
        <v>13</v>
      </c>
      <c r="E11" s="9" t="s">
        <v>14</v>
      </c>
      <c r="F11" s="9" t="s">
        <v>15</v>
      </c>
      <c r="G11" s="9" t="s">
        <v>5</v>
      </c>
      <c r="H11" s="9" t="s">
        <v>16</v>
      </c>
      <c r="I11" s="9" t="s">
        <v>4</v>
      </c>
      <c r="J11" s="1"/>
      <c r="K11" s="1"/>
      <c r="L11" s="2" t="s">
        <v>4</v>
      </c>
      <c r="M11" s="2" t="s">
        <v>6</v>
      </c>
      <c r="N11" s="1"/>
      <c r="O11" s="1"/>
      <c r="P11" s="1"/>
      <c r="Q11" s="1"/>
      <c r="R11" s="6"/>
    </row>
    <row r="12" spans="1:18" x14ac:dyDescent="0.35">
      <c r="A12" s="17"/>
      <c r="C12">
        <v>12</v>
      </c>
      <c r="D12">
        <v>3.5000000000000003E-2</v>
      </c>
      <c r="E12">
        <v>5</v>
      </c>
      <c r="F12">
        <v>-4000</v>
      </c>
      <c r="G12">
        <v>-9000</v>
      </c>
      <c r="H12">
        <v>0</v>
      </c>
      <c r="I12">
        <v>30000</v>
      </c>
      <c r="L12" s="10">
        <f>FV(D12/C12,E12*C12,F12/C12,G12,0)</f>
        <v>32540.523078616796</v>
      </c>
      <c r="M12" t="str">
        <f>IF(MAX(L8,I12)&gt;L12,L10,"Take the annuity")</f>
        <v>Take the annuity</v>
      </c>
      <c r="R12" s="7"/>
    </row>
    <row r="13" spans="1:18" x14ac:dyDescent="0.35">
      <c r="A13" s="16">
        <v>4</v>
      </c>
      <c r="B13" s="1"/>
      <c r="C13" s="9" t="s">
        <v>12</v>
      </c>
      <c r="D13" s="9" t="s">
        <v>13</v>
      </c>
      <c r="E13" s="9" t="s">
        <v>14</v>
      </c>
      <c r="F13" s="9" t="s">
        <v>15</v>
      </c>
      <c r="G13" s="9" t="s">
        <v>5</v>
      </c>
      <c r="H13" s="9" t="s">
        <v>16</v>
      </c>
      <c r="I13" s="9" t="s">
        <v>4</v>
      </c>
      <c r="J13" s="1"/>
      <c r="K13" s="1"/>
      <c r="L13" s="2" t="s">
        <v>7</v>
      </c>
      <c r="M13" s="2" t="s">
        <v>21</v>
      </c>
      <c r="N13" s="1"/>
      <c r="O13" s="1"/>
      <c r="P13" s="1"/>
      <c r="Q13" s="1"/>
      <c r="R13" s="6"/>
    </row>
    <row r="14" spans="1:18" x14ac:dyDescent="0.35">
      <c r="A14" s="17"/>
      <c r="C14">
        <v>12</v>
      </c>
      <c r="D14">
        <v>0.04</v>
      </c>
      <c r="F14">
        <v>1200</v>
      </c>
      <c r="G14">
        <v>-200000</v>
      </c>
      <c r="H14">
        <v>0</v>
      </c>
      <c r="I14">
        <v>0</v>
      </c>
      <c r="L14" s="13">
        <f>NPER(D14/C14,F14,G14,I14,0)</f>
        <v>243.68430508924783</v>
      </c>
      <c r="M14" s="13">
        <f>L14/12</f>
        <v>20.307025424103987</v>
      </c>
      <c r="R14" s="7"/>
    </row>
    <row r="15" spans="1:18" x14ac:dyDescent="0.35">
      <c r="A15" s="16">
        <v>5</v>
      </c>
      <c r="B15" s="1"/>
      <c r="C15" s="9" t="s">
        <v>12</v>
      </c>
      <c r="D15" s="9" t="s">
        <v>13</v>
      </c>
      <c r="E15" s="9" t="s">
        <v>14</v>
      </c>
      <c r="F15" s="9" t="s">
        <v>15</v>
      </c>
      <c r="G15" s="9" t="s">
        <v>5</v>
      </c>
      <c r="H15" s="9" t="s">
        <v>16</v>
      </c>
      <c r="I15" s="9" t="s">
        <v>4</v>
      </c>
      <c r="J15" s="1"/>
      <c r="K15" s="1"/>
      <c r="L15" s="2" t="s">
        <v>8</v>
      </c>
      <c r="M15" s="1"/>
      <c r="N15" s="1"/>
      <c r="O15" s="1"/>
      <c r="P15" s="1"/>
      <c r="Q15" s="1"/>
      <c r="R15" s="6"/>
    </row>
    <row r="16" spans="1:18" x14ac:dyDescent="0.35">
      <c r="A16" s="17"/>
      <c r="C16">
        <v>12</v>
      </c>
      <c r="D16">
        <v>0.04</v>
      </c>
      <c r="E16">
        <v>10</v>
      </c>
      <c r="G16">
        <v>200000</v>
      </c>
      <c r="H16">
        <v>0</v>
      </c>
      <c r="I16">
        <v>0</v>
      </c>
      <c r="L16" s="10">
        <f>PMT(D16/C16,E16*C16,G16,I16,0)</f>
        <v>-2024.9027632976297</v>
      </c>
      <c r="R16" s="7"/>
    </row>
    <row r="17" spans="1:18" x14ac:dyDescent="0.35">
      <c r="A17" s="16">
        <v>6</v>
      </c>
      <c r="B17" s="1"/>
      <c r="C17" s="9" t="s">
        <v>12</v>
      </c>
      <c r="D17" s="9" t="s">
        <v>13</v>
      </c>
      <c r="E17" s="9" t="s">
        <v>14</v>
      </c>
      <c r="F17" s="9" t="s">
        <v>15</v>
      </c>
      <c r="G17" s="9" t="s">
        <v>5</v>
      </c>
      <c r="H17" s="9" t="s">
        <v>16</v>
      </c>
      <c r="I17" s="9" t="s">
        <v>4</v>
      </c>
      <c r="J17" s="1"/>
      <c r="K17" s="1"/>
      <c r="L17" s="2" t="s">
        <v>9</v>
      </c>
      <c r="M17" s="2" t="s">
        <v>19</v>
      </c>
      <c r="N17" s="2" t="s">
        <v>9</v>
      </c>
      <c r="O17" s="2" t="s">
        <v>20</v>
      </c>
      <c r="P17" s="1"/>
      <c r="Q17" s="1"/>
      <c r="R17" s="6"/>
    </row>
    <row r="18" spans="1:18" x14ac:dyDescent="0.35">
      <c r="A18" s="17"/>
      <c r="C18">
        <v>12</v>
      </c>
      <c r="D18">
        <v>0.04</v>
      </c>
      <c r="E18">
        <v>10</v>
      </c>
      <c r="F18">
        <v>-2024.9</v>
      </c>
      <c r="G18">
        <v>200000</v>
      </c>
      <c r="H18">
        <v>0</v>
      </c>
      <c r="I18">
        <v>0</v>
      </c>
      <c r="L18" s="14">
        <f>CUMIPMT(D18/C18,E18*C18,G18,1,120,0)</f>
        <v>-42988.331595715572</v>
      </c>
      <c r="M18" s="10">
        <f>IPMT(D18/C18,1,E18*C18,G18,I18,0)</f>
        <v>-666.66666666666674</v>
      </c>
      <c r="N18" s="15">
        <f>CUMIPMT(D18/C18,E18*C18,G18,1,12,0)</f>
        <v>-7697.8428917421734</v>
      </c>
      <c r="O18" s="15">
        <f>CUMPRINC(D18/C18,E18*C18,G18,1,12,0)</f>
        <v>-16600.990267829384</v>
      </c>
      <c r="R18" s="7"/>
    </row>
    <row r="19" spans="1:18" x14ac:dyDescent="0.35">
      <c r="A19" s="16">
        <v>7</v>
      </c>
      <c r="B19" s="1"/>
      <c r="C19" s="9" t="s">
        <v>12</v>
      </c>
      <c r="D19" s="9" t="s">
        <v>13</v>
      </c>
      <c r="E19" s="9" t="s">
        <v>14</v>
      </c>
      <c r="F19" s="9" t="s">
        <v>15</v>
      </c>
      <c r="G19" s="9" t="s">
        <v>5</v>
      </c>
      <c r="H19" s="9" t="s">
        <v>16</v>
      </c>
      <c r="I19" s="9" t="s">
        <v>4</v>
      </c>
      <c r="J19" s="1"/>
      <c r="K19" s="1"/>
      <c r="L19" s="2" t="s">
        <v>10</v>
      </c>
      <c r="M19" s="1"/>
      <c r="N19" s="1"/>
      <c r="O19" s="1"/>
      <c r="P19" s="1"/>
      <c r="Q19" s="1"/>
      <c r="R19" s="6"/>
    </row>
    <row r="20" spans="1:18" x14ac:dyDescent="0.35">
      <c r="A20" s="17"/>
      <c r="C20">
        <v>12</v>
      </c>
      <c r="D20">
        <v>3.5000000000000003E-2</v>
      </c>
      <c r="E20">
        <v>25</v>
      </c>
      <c r="G20">
        <v>225000</v>
      </c>
      <c r="H20">
        <v>0</v>
      </c>
      <c r="I20">
        <v>-30000</v>
      </c>
      <c r="L20" s="10">
        <f>PMT(D20/C20,E20*C20,G20,I20,0)+(-450/12)+(-120000*0.08/12)</f>
        <v>-1901.2159620060113</v>
      </c>
      <c r="R20" s="7"/>
    </row>
    <row r="21" spans="1:18" x14ac:dyDescent="0.35">
      <c r="A21" s="16">
        <v>8</v>
      </c>
      <c r="B21" s="1"/>
      <c r="C21" s="9" t="s">
        <v>13</v>
      </c>
      <c r="D21" s="9" t="s">
        <v>14</v>
      </c>
      <c r="E21" s="1" t="s">
        <v>23</v>
      </c>
      <c r="F21" s="9" t="s">
        <v>24</v>
      </c>
      <c r="G21" s="9" t="s">
        <v>25</v>
      </c>
      <c r="H21" s="9" t="s">
        <v>26</v>
      </c>
      <c r="I21" s="9" t="s">
        <v>27</v>
      </c>
      <c r="J21" s="1"/>
      <c r="K21" s="1"/>
      <c r="L21" s="2" t="s">
        <v>11</v>
      </c>
      <c r="M21" s="1"/>
      <c r="N21" s="1"/>
      <c r="O21" s="1"/>
      <c r="P21" s="1"/>
      <c r="Q21" s="1"/>
      <c r="R21" s="6"/>
    </row>
    <row r="22" spans="1:18" x14ac:dyDescent="0.35">
      <c r="A22" s="17"/>
      <c r="C22">
        <v>0.05</v>
      </c>
      <c r="D22">
        <v>5</v>
      </c>
      <c r="E22">
        <v>-1000</v>
      </c>
      <c r="F22">
        <v>3500</v>
      </c>
      <c r="G22">
        <v>-2000</v>
      </c>
      <c r="H22">
        <v>6000</v>
      </c>
      <c r="I22">
        <v>-6500</v>
      </c>
      <c r="L22" s="10">
        <f>NPV(C22,E22,F22,G22,H22,I22)</f>
        <v>337.84179186557941</v>
      </c>
      <c r="R22" s="7"/>
    </row>
    <row r="23" spans="1:18" x14ac:dyDescent="0.35">
      <c r="A23" s="16">
        <v>9</v>
      </c>
      <c r="B23" s="1"/>
      <c r="C23" s="9" t="s">
        <v>12</v>
      </c>
      <c r="D23" s="9" t="s">
        <v>13</v>
      </c>
      <c r="E23" s="9" t="s">
        <v>14</v>
      </c>
      <c r="F23" s="9" t="s">
        <v>15</v>
      </c>
      <c r="G23" s="9" t="s">
        <v>5</v>
      </c>
      <c r="H23" s="9" t="s">
        <v>16</v>
      </c>
      <c r="I23" s="9" t="s">
        <v>4</v>
      </c>
      <c r="J23" s="1"/>
      <c r="K23" s="1"/>
      <c r="L23" s="2" t="s">
        <v>4</v>
      </c>
      <c r="M23" s="2" t="s">
        <v>22</v>
      </c>
      <c r="N23" s="1"/>
      <c r="O23" s="1"/>
      <c r="P23" s="1"/>
      <c r="Q23" s="1"/>
      <c r="R23" s="6"/>
    </row>
    <row r="24" spans="1:18" x14ac:dyDescent="0.35">
      <c r="A24" s="17"/>
      <c r="D24">
        <v>2.1999999999999999E-2</v>
      </c>
      <c r="E24">
        <v>5</v>
      </c>
      <c r="G24">
        <v>-15000</v>
      </c>
      <c r="H24">
        <v>0</v>
      </c>
      <c r="L24" s="10">
        <f>FV(D24,E24,,G24,0)</f>
        <v>16724.214846504481</v>
      </c>
      <c r="M24" s="12">
        <f>15000/L24</f>
        <v>0.89690309157533588</v>
      </c>
      <c r="R24" s="8"/>
    </row>
    <row r="25" spans="1: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M25" s="1"/>
      <c r="N25" s="1"/>
      <c r="O25" s="1"/>
      <c r="P25" s="1"/>
      <c r="Q25" s="1"/>
      <c r="R25" s="1"/>
    </row>
  </sheetData>
  <mergeCells count="13">
    <mergeCell ref="A11:A12"/>
    <mergeCell ref="A13:A14"/>
    <mergeCell ref="L2:R2"/>
    <mergeCell ref="C2:J2"/>
    <mergeCell ref="A3:A4"/>
    <mergeCell ref="A5:A6"/>
    <mergeCell ref="A7:A8"/>
    <mergeCell ref="A9:A10"/>
    <mergeCell ref="A15:A16"/>
    <mergeCell ref="A23:A24"/>
    <mergeCell ref="A19:A20"/>
    <mergeCell ref="A17:A18"/>
    <mergeCell ref="A21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Rood</dc:creator>
  <cp:lastModifiedBy>Sidney Rood</cp:lastModifiedBy>
  <dcterms:created xsi:type="dcterms:W3CDTF">2022-11-08T20:35:17Z</dcterms:created>
  <dcterms:modified xsi:type="dcterms:W3CDTF">2022-12-15T09:06:21Z</dcterms:modified>
</cp:coreProperties>
</file>