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de458bd8e1ca49/Documents/UNR/Courses/4 - Computer Applications/"/>
    </mc:Choice>
  </mc:AlternateContent>
  <xr:revisionPtr revIDLastSave="381" documentId="8_{6615571F-530E-41D4-9B6B-42EE29177DD9}" xr6:coauthVersionLast="47" xr6:coauthVersionMax="47" xr10:uidLastSave="{63B3B6A0-58D3-4C09-8550-BDBFE25E195A}"/>
  <bookViews>
    <workbookView xWindow="-110" yWindow="-110" windowWidth="19420" windowHeight="10300" xr2:uid="{6A3DD7C8-E46F-478F-A903-4861548F55F2}"/>
  </bookViews>
  <sheets>
    <sheet name="EventDetails" sheetId="2" r:id="rId1"/>
    <sheet name="SalesTax" sheetId="3" r:id="rId2"/>
    <sheet name="SalesTaxSummary" sheetId="4" r:id="rId3"/>
  </sheets>
  <definedNames>
    <definedName name="WashingtonSalesTax" localSheetId="1">SalesTax!$A$1:$H$727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O3" i="4"/>
  <c r="P3" i="4"/>
  <c r="Q3" i="4"/>
  <c r="R3" i="4"/>
  <c r="S3" i="4"/>
  <c r="T3" i="4"/>
  <c r="U3" i="4"/>
  <c r="J4" i="4"/>
  <c r="K4" i="4"/>
  <c r="L4" i="4"/>
  <c r="M4" i="4"/>
  <c r="N4" i="4"/>
  <c r="O4" i="4"/>
  <c r="P4" i="4"/>
  <c r="Q4" i="4"/>
  <c r="R4" i="4"/>
  <c r="S4" i="4"/>
  <c r="T4" i="4"/>
  <c r="U4" i="4"/>
  <c r="J5" i="4"/>
  <c r="K5" i="4"/>
  <c r="L5" i="4"/>
  <c r="M5" i="4"/>
  <c r="N5" i="4"/>
  <c r="O5" i="4"/>
  <c r="P5" i="4"/>
  <c r="Q5" i="4"/>
  <c r="R5" i="4"/>
  <c r="S5" i="4"/>
  <c r="T5" i="4"/>
  <c r="U5" i="4"/>
  <c r="J6" i="4"/>
  <c r="K6" i="4"/>
  <c r="L6" i="4"/>
  <c r="M6" i="4"/>
  <c r="N6" i="4"/>
  <c r="O6" i="4"/>
  <c r="P6" i="4"/>
  <c r="Q6" i="4"/>
  <c r="R6" i="4"/>
  <c r="S6" i="4"/>
  <c r="T6" i="4"/>
  <c r="U6" i="4"/>
  <c r="J7" i="4"/>
  <c r="K7" i="4"/>
  <c r="L7" i="4"/>
  <c r="M7" i="4"/>
  <c r="N7" i="4"/>
  <c r="O7" i="4"/>
  <c r="P7" i="4"/>
  <c r="Q7" i="4"/>
  <c r="R7" i="4"/>
  <c r="S7" i="4"/>
  <c r="T7" i="4"/>
  <c r="U7" i="4"/>
  <c r="J8" i="4"/>
  <c r="K8" i="4"/>
  <c r="L8" i="4"/>
  <c r="M8" i="4"/>
  <c r="N8" i="4"/>
  <c r="O8" i="4"/>
  <c r="P8" i="4"/>
  <c r="Q8" i="4"/>
  <c r="R8" i="4"/>
  <c r="S8" i="4"/>
  <c r="T8" i="4"/>
  <c r="U8" i="4"/>
  <c r="J9" i="4"/>
  <c r="K9" i="4"/>
  <c r="L9" i="4"/>
  <c r="M9" i="4"/>
  <c r="N9" i="4"/>
  <c r="O9" i="4"/>
  <c r="P9" i="4"/>
  <c r="Q9" i="4"/>
  <c r="R9" i="4"/>
  <c r="S9" i="4"/>
  <c r="T9" i="4"/>
  <c r="U9" i="4"/>
  <c r="J10" i="4"/>
  <c r="K10" i="4"/>
  <c r="L10" i="4"/>
  <c r="M10" i="4"/>
  <c r="N10" i="4"/>
  <c r="O10" i="4"/>
  <c r="P10" i="4"/>
  <c r="Q10" i="4"/>
  <c r="R10" i="4"/>
  <c r="S10" i="4"/>
  <c r="T10" i="4"/>
  <c r="U10" i="4"/>
  <c r="J11" i="4"/>
  <c r="K11" i="4"/>
  <c r="L11" i="4"/>
  <c r="M11" i="4"/>
  <c r="N11" i="4"/>
  <c r="O11" i="4"/>
  <c r="P11" i="4"/>
  <c r="Q11" i="4"/>
  <c r="R11" i="4"/>
  <c r="S11" i="4"/>
  <c r="T11" i="4"/>
  <c r="U11" i="4"/>
  <c r="J12" i="4"/>
  <c r="K12" i="4"/>
  <c r="L12" i="4"/>
  <c r="M12" i="4"/>
  <c r="N12" i="4"/>
  <c r="O12" i="4"/>
  <c r="P12" i="4"/>
  <c r="Q12" i="4"/>
  <c r="R12" i="4"/>
  <c r="S12" i="4"/>
  <c r="T12" i="4"/>
  <c r="U12" i="4"/>
  <c r="J13" i="4"/>
  <c r="K13" i="4"/>
  <c r="L13" i="4"/>
  <c r="M13" i="4"/>
  <c r="N13" i="4"/>
  <c r="O13" i="4"/>
  <c r="P13" i="4"/>
  <c r="Q13" i="4"/>
  <c r="R13" i="4"/>
  <c r="S13" i="4"/>
  <c r="T13" i="4"/>
  <c r="U13" i="4"/>
  <c r="J14" i="4"/>
  <c r="K14" i="4"/>
  <c r="L14" i="4"/>
  <c r="M14" i="4"/>
  <c r="N14" i="4"/>
  <c r="O14" i="4"/>
  <c r="P14" i="4"/>
  <c r="Q14" i="4"/>
  <c r="R14" i="4"/>
  <c r="S14" i="4"/>
  <c r="T14" i="4"/>
  <c r="U14" i="4"/>
  <c r="J15" i="4"/>
  <c r="K15" i="4"/>
  <c r="L15" i="4"/>
  <c r="M15" i="4"/>
  <c r="N15" i="4"/>
  <c r="O15" i="4"/>
  <c r="P15" i="4"/>
  <c r="Q15" i="4"/>
  <c r="R15" i="4"/>
  <c r="S15" i="4"/>
  <c r="T15" i="4"/>
  <c r="U15" i="4"/>
  <c r="J16" i="4"/>
  <c r="K16" i="4"/>
  <c r="L16" i="4"/>
  <c r="M16" i="4"/>
  <c r="N16" i="4"/>
  <c r="O16" i="4"/>
  <c r="P16" i="4"/>
  <c r="Q16" i="4"/>
  <c r="R16" i="4"/>
  <c r="S16" i="4"/>
  <c r="T16" i="4"/>
  <c r="U16" i="4"/>
  <c r="J17" i="4"/>
  <c r="K17" i="4"/>
  <c r="L17" i="4"/>
  <c r="M17" i="4"/>
  <c r="N17" i="4"/>
  <c r="O17" i="4"/>
  <c r="P17" i="4"/>
  <c r="Q17" i="4"/>
  <c r="R17" i="4"/>
  <c r="S17" i="4"/>
  <c r="T17" i="4"/>
  <c r="U17" i="4"/>
  <c r="J18" i="4"/>
  <c r="K18" i="4"/>
  <c r="L18" i="4"/>
  <c r="M18" i="4"/>
  <c r="N18" i="4"/>
  <c r="O18" i="4"/>
  <c r="P18" i="4"/>
  <c r="Q18" i="4"/>
  <c r="R18" i="4"/>
  <c r="S18" i="4"/>
  <c r="T18" i="4"/>
  <c r="U18" i="4"/>
  <c r="J19" i="4"/>
  <c r="K19" i="4"/>
  <c r="L19" i="4"/>
  <c r="M19" i="4"/>
  <c r="N19" i="4"/>
  <c r="O19" i="4"/>
  <c r="P19" i="4"/>
  <c r="Q19" i="4"/>
  <c r="R19" i="4"/>
  <c r="S19" i="4"/>
  <c r="T19" i="4"/>
  <c r="U19" i="4"/>
  <c r="J20" i="4"/>
  <c r="K20" i="4"/>
  <c r="L20" i="4"/>
  <c r="M20" i="4"/>
  <c r="N20" i="4"/>
  <c r="O20" i="4"/>
  <c r="P20" i="4"/>
  <c r="Q20" i="4"/>
  <c r="R20" i="4"/>
  <c r="S20" i="4"/>
  <c r="T20" i="4"/>
  <c r="U20" i="4"/>
  <c r="J21" i="4"/>
  <c r="K21" i="4"/>
  <c r="L21" i="4"/>
  <c r="M21" i="4"/>
  <c r="N21" i="4"/>
  <c r="O21" i="4"/>
  <c r="P21" i="4"/>
  <c r="Q21" i="4"/>
  <c r="R21" i="4"/>
  <c r="S21" i="4"/>
  <c r="T21" i="4"/>
  <c r="U21" i="4"/>
  <c r="J22" i="4"/>
  <c r="K22" i="4"/>
  <c r="L22" i="4"/>
  <c r="M22" i="4"/>
  <c r="N22" i="4"/>
  <c r="O22" i="4"/>
  <c r="P22" i="4"/>
  <c r="Q22" i="4"/>
  <c r="R22" i="4"/>
  <c r="S22" i="4"/>
  <c r="T22" i="4"/>
  <c r="U22" i="4"/>
  <c r="J23" i="4"/>
  <c r="K23" i="4"/>
  <c r="L23" i="4"/>
  <c r="M23" i="4"/>
  <c r="N23" i="4"/>
  <c r="O23" i="4"/>
  <c r="P23" i="4"/>
  <c r="Q23" i="4"/>
  <c r="R23" i="4"/>
  <c r="S23" i="4"/>
  <c r="T23" i="4"/>
  <c r="U23" i="4"/>
  <c r="J24" i="4"/>
  <c r="K24" i="4"/>
  <c r="L24" i="4"/>
  <c r="M24" i="4"/>
  <c r="N24" i="4"/>
  <c r="O24" i="4"/>
  <c r="P24" i="4"/>
  <c r="Q24" i="4"/>
  <c r="R24" i="4"/>
  <c r="S24" i="4"/>
  <c r="T24" i="4"/>
  <c r="U24" i="4"/>
  <c r="J25" i="4"/>
  <c r="K25" i="4"/>
  <c r="L25" i="4"/>
  <c r="M25" i="4"/>
  <c r="N25" i="4"/>
  <c r="O25" i="4"/>
  <c r="P25" i="4"/>
  <c r="Q25" i="4"/>
  <c r="R25" i="4"/>
  <c r="S25" i="4"/>
  <c r="T25" i="4"/>
  <c r="U25" i="4"/>
  <c r="J26" i="4"/>
  <c r="K26" i="4"/>
  <c r="L26" i="4"/>
  <c r="M26" i="4"/>
  <c r="N26" i="4"/>
  <c r="O26" i="4"/>
  <c r="P26" i="4"/>
  <c r="Q26" i="4"/>
  <c r="R26" i="4"/>
  <c r="S26" i="4"/>
  <c r="T26" i="4"/>
  <c r="U26" i="4"/>
  <c r="J27" i="4"/>
  <c r="K27" i="4"/>
  <c r="L27" i="4"/>
  <c r="M27" i="4"/>
  <c r="N27" i="4"/>
  <c r="O27" i="4"/>
  <c r="P27" i="4"/>
  <c r="Q27" i="4"/>
  <c r="R27" i="4"/>
  <c r="S27" i="4"/>
  <c r="T27" i="4"/>
  <c r="U27" i="4"/>
  <c r="J28" i="4"/>
  <c r="K28" i="4"/>
  <c r="L28" i="4"/>
  <c r="M28" i="4"/>
  <c r="N28" i="4"/>
  <c r="O28" i="4"/>
  <c r="P28" i="4"/>
  <c r="Q28" i="4"/>
  <c r="R28" i="4"/>
  <c r="S28" i="4"/>
  <c r="T28" i="4"/>
  <c r="U28" i="4"/>
  <c r="J29" i="4"/>
  <c r="K29" i="4"/>
  <c r="L29" i="4"/>
  <c r="M29" i="4"/>
  <c r="N29" i="4"/>
  <c r="O29" i="4"/>
  <c r="P29" i="4"/>
  <c r="Q29" i="4"/>
  <c r="R29" i="4"/>
  <c r="S29" i="4"/>
  <c r="T29" i="4"/>
  <c r="U29" i="4"/>
  <c r="J30" i="4"/>
  <c r="K30" i="4"/>
  <c r="L30" i="4"/>
  <c r="M30" i="4"/>
  <c r="N30" i="4"/>
  <c r="O30" i="4"/>
  <c r="P30" i="4"/>
  <c r="Q30" i="4"/>
  <c r="R30" i="4"/>
  <c r="S30" i="4"/>
  <c r="T30" i="4"/>
  <c r="U30" i="4"/>
  <c r="J31" i="4"/>
  <c r="K31" i="4"/>
  <c r="L31" i="4"/>
  <c r="M31" i="4"/>
  <c r="N31" i="4"/>
  <c r="O31" i="4"/>
  <c r="P31" i="4"/>
  <c r="Q31" i="4"/>
  <c r="R31" i="4"/>
  <c r="S31" i="4"/>
  <c r="T31" i="4"/>
  <c r="U31" i="4"/>
  <c r="J32" i="4"/>
  <c r="K32" i="4"/>
  <c r="L32" i="4"/>
  <c r="M32" i="4"/>
  <c r="N32" i="4"/>
  <c r="O32" i="4"/>
  <c r="P32" i="4"/>
  <c r="Q32" i="4"/>
  <c r="R32" i="4"/>
  <c r="S32" i="4"/>
  <c r="T32" i="4"/>
  <c r="U32" i="4"/>
  <c r="J33" i="4"/>
  <c r="K33" i="4"/>
  <c r="L33" i="4"/>
  <c r="M33" i="4"/>
  <c r="N33" i="4"/>
  <c r="O33" i="4"/>
  <c r="P33" i="4"/>
  <c r="Q33" i="4"/>
  <c r="R33" i="4"/>
  <c r="S33" i="4"/>
  <c r="T33" i="4"/>
  <c r="U33" i="4"/>
  <c r="J34" i="4"/>
  <c r="K34" i="4"/>
  <c r="L34" i="4"/>
  <c r="M34" i="4"/>
  <c r="N34" i="4"/>
  <c r="O34" i="4"/>
  <c r="P34" i="4"/>
  <c r="Q34" i="4"/>
  <c r="R34" i="4"/>
  <c r="S34" i="4"/>
  <c r="T34" i="4"/>
  <c r="U34" i="4"/>
  <c r="J35" i="4"/>
  <c r="K35" i="4"/>
  <c r="L35" i="4"/>
  <c r="M35" i="4"/>
  <c r="N35" i="4"/>
  <c r="O35" i="4"/>
  <c r="P35" i="4"/>
  <c r="Q35" i="4"/>
  <c r="R35" i="4"/>
  <c r="S35" i="4"/>
  <c r="T35" i="4"/>
  <c r="U35" i="4"/>
  <c r="J36" i="4"/>
  <c r="K36" i="4"/>
  <c r="L36" i="4"/>
  <c r="M36" i="4"/>
  <c r="N36" i="4"/>
  <c r="O36" i="4"/>
  <c r="P36" i="4"/>
  <c r="Q36" i="4"/>
  <c r="R36" i="4"/>
  <c r="S36" i="4"/>
  <c r="T36" i="4"/>
  <c r="U36" i="4"/>
  <c r="J37" i="4"/>
  <c r="K37" i="4"/>
  <c r="L37" i="4"/>
  <c r="M37" i="4"/>
  <c r="N37" i="4"/>
  <c r="O37" i="4"/>
  <c r="P37" i="4"/>
  <c r="Q37" i="4"/>
  <c r="R37" i="4"/>
  <c r="S37" i="4"/>
  <c r="T37" i="4"/>
  <c r="U37" i="4"/>
  <c r="J38" i="4"/>
  <c r="K38" i="4"/>
  <c r="L38" i="4"/>
  <c r="M38" i="4"/>
  <c r="N38" i="4"/>
  <c r="O38" i="4"/>
  <c r="P38" i="4"/>
  <c r="Q38" i="4"/>
  <c r="R38" i="4"/>
  <c r="S38" i="4"/>
  <c r="T38" i="4"/>
  <c r="U38" i="4"/>
  <c r="J39" i="4"/>
  <c r="K39" i="4"/>
  <c r="L39" i="4"/>
  <c r="M39" i="4"/>
  <c r="N39" i="4"/>
  <c r="O39" i="4"/>
  <c r="P39" i="4"/>
  <c r="Q39" i="4"/>
  <c r="R39" i="4"/>
  <c r="S39" i="4"/>
  <c r="T39" i="4"/>
  <c r="U39" i="4"/>
  <c r="J40" i="4"/>
  <c r="K40" i="4"/>
  <c r="L40" i="4"/>
  <c r="M40" i="4"/>
  <c r="N40" i="4"/>
  <c r="O40" i="4"/>
  <c r="P40" i="4"/>
  <c r="Q40" i="4"/>
  <c r="R40" i="4"/>
  <c r="S40" i="4"/>
  <c r="T40" i="4"/>
  <c r="U40" i="4"/>
  <c r="J41" i="4"/>
  <c r="K41" i="4"/>
  <c r="L41" i="4"/>
  <c r="M41" i="4"/>
  <c r="N41" i="4"/>
  <c r="O41" i="4"/>
  <c r="P41" i="4"/>
  <c r="Q41" i="4"/>
  <c r="R41" i="4"/>
  <c r="S41" i="4"/>
  <c r="T41" i="4"/>
  <c r="U41" i="4"/>
  <c r="J42" i="4"/>
  <c r="K42" i="4"/>
  <c r="L42" i="4"/>
  <c r="M42" i="4"/>
  <c r="N42" i="4"/>
  <c r="O42" i="4"/>
  <c r="P42" i="4"/>
  <c r="Q42" i="4"/>
  <c r="R42" i="4"/>
  <c r="S42" i="4"/>
  <c r="T42" i="4"/>
  <c r="U42" i="4"/>
  <c r="J43" i="4"/>
  <c r="K43" i="4"/>
  <c r="L43" i="4"/>
  <c r="M43" i="4"/>
  <c r="N43" i="4"/>
  <c r="O43" i="4"/>
  <c r="P43" i="4"/>
  <c r="Q43" i="4"/>
  <c r="R43" i="4"/>
  <c r="S43" i="4"/>
  <c r="T43" i="4"/>
  <c r="U43" i="4"/>
  <c r="J44" i="4"/>
  <c r="K44" i="4"/>
  <c r="L44" i="4"/>
  <c r="M44" i="4"/>
  <c r="N44" i="4"/>
  <c r="O44" i="4"/>
  <c r="P44" i="4"/>
  <c r="Q44" i="4"/>
  <c r="R44" i="4"/>
  <c r="S44" i="4"/>
  <c r="T44" i="4"/>
  <c r="U44" i="4"/>
  <c r="J45" i="4"/>
  <c r="K45" i="4"/>
  <c r="L45" i="4"/>
  <c r="M45" i="4"/>
  <c r="N45" i="4"/>
  <c r="O45" i="4"/>
  <c r="P45" i="4"/>
  <c r="Q45" i="4"/>
  <c r="R45" i="4"/>
  <c r="S45" i="4"/>
  <c r="T45" i="4"/>
  <c r="U45" i="4"/>
  <c r="J46" i="4"/>
  <c r="K46" i="4"/>
  <c r="L46" i="4"/>
  <c r="M46" i="4"/>
  <c r="N46" i="4"/>
  <c r="O46" i="4"/>
  <c r="P46" i="4"/>
  <c r="Q46" i="4"/>
  <c r="R46" i="4"/>
  <c r="S46" i="4"/>
  <c r="T46" i="4"/>
  <c r="U46" i="4"/>
  <c r="J47" i="4"/>
  <c r="K47" i="4"/>
  <c r="L47" i="4"/>
  <c r="M47" i="4"/>
  <c r="N47" i="4"/>
  <c r="O47" i="4"/>
  <c r="P47" i="4"/>
  <c r="Q47" i="4"/>
  <c r="R47" i="4"/>
  <c r="S47" i="4"/>
  <c r="T47" i="4"/>
  <c r="U47" i="4"/>
  <c r="J48" i="4"/>
  <c r="K48" i="4"/>
  <c r="L48" i="4"/>
  <c r="M48" i="4"/>
  <c r="N48" i="4"/>
  <c r="O48" i="4"/>
  <c r="P48" i="4"/>
  <c r="Q48" i="4"/>
  <c r="R48" i="4"/>
  <c r="S48" i="4"/>
  <c r="T48" i="4"/>
  <c r="U48" i="4"/>
  <c r="J49" i="4"/>
  <c r="K49" i="4"/>
  <c r="L49" i="4"/>
  <c r="M49" i="4"/>
  <c r="N49" i="4"/>
  <c r="O49" i="4"/>
  <c r="P49" i="4"/>
  <c r="Q49" i="4"/>
  <c r="R49" i="4"/>
  <c r="S49" i="4"/>
  <c r="T49" i="4"/>
  <c r="U49" i="4"/>
  <c r="J50" i="4"/>
  <c r="K50" i="4"/>
  <c r="L50" i="4"/>
  <c r="M50" i="4"/>
  <c r="N50" i="4"/>
  <c r="O50" i="4"/>
  <c r="P50" i="4"/>
  <c r="Q50" i="4"/>
  <c r="R50" i="4"/>
  <c r="S50" i="4"/>
  <c r="T50" i="4"/>
  <c r="U50" i="4"/>
  <c r="J51" i="4"/>
  <c r="K51" i="4"/>
  <c r="L51" i="4"/>
  <c r="M51" i="4"/>
  <c r="N51" i="4"/>
  <c r="O51" i="4"/>
  <c r="P51" i="4"/>
  <c r="Q51" i="4"/>
  <c r="R51" i="4"/>
  <c r="S51" i="4"/>
  <c r="T51" i="4"/>
  <c r="U51" i="4"/>
  <c r="J52" i="4"/>
  <c r="K52" i="4"/>
  <c r="L52" i="4"/>
  <c r="M52" i="4"/>
  <c r="N52" i="4"/>
  <c r="O52" i="4"/>
  <c r="P52" i="4"/>
  <c r="Q52" i="4"/>
  <c r="R52" i="4"/>
  <c r="S52" i="4"/>
  <c r="T52" i="4"/>
  <c r="U52" i="4"/>
  <c r="J53" i="4"/>
  <c r="K53" i="4"/>
  <c r="L53" i="4"/>
  <c r="M53" i="4"/>
  <c r="N53" i="4"/>
  <c r="O53" i="4"/>
  <c r="P53" i="4"/>
  <c r="Q53" i="4"/>
  <c r="R53" i="4"/>
  <c r="S53" i="4"/>
  <c r="T53" i="4"/>
  <c r="U53" i="4"/>
  <c r="J54" i="4"/>
  <c r="K54" i="4"/>
  <c r="L54" i="4"/>
  <c r="M54" i="4"/>
  <c r="N54" i="4"/>
  <c r="O54" i="4"/>
  <c r="P54" i="4"/>
  <c r="Q54" i="4"/>
  <c r="R54" i="4"/>
  <c r="S54" i="4"/>
  <c r="T54" i="4"/>
  <c r="U54" i="4"/>
  <c r="J55" i="4"/>
  <c r="K55" i="4"/>
  <c r="L55" i="4"/>
  <c r="M55" i="4"/>
  <c r="N55" i="4"/>
  <c r="O55" i="4"/>
  <c r="P55" i="4"/>
  <c r="Q55" i="4"/>
  <c r="R55" i="4"/>
  <c r="S55" i="4"/>
  <c r="T55" i="4"/>
  <c r="U55" i="4"/>
  <c r="J56" i="4"/>
  <c r="K56" i="4"/>
  <c r="L56" i="4"/>
  <c r="M56" i="4"/>
  <c r="N56" i="4"/>
  <c r="O56" i="4"/>
  <c r="P56" i="4"/>
  <c r="Q56" i="4"/>
  <c r="R56" i="4"/>
  <c r="S56" i="4"/>
  <c r="T56" i="4"/>
  <c r="U56" i="4"/>
  <c r="J57" i="4"/>
  <c r="K57" i="4"/>
  <c r="L57" i="4"/>
  <c r="M57" i="4"/>
  <c r="N57" i="4"/>
  <c r="O57" i="4"/>
  <c r="P57" i="4"/>
  <c r="Q57" i="4"/>
  <c r="R57" i="4"/>
  <c r="S57" i="4"/>
  <c r="T57" i="4"/>
  <c r="U57" i="4"/>
  <c r="J58" i="4"/>
  <c r="K58" i="4"/>
  <c r="L58" i="4"/>
  <c r="M58" i="4"/>
  <c r="N58" i="4"/>
  <c r="O58" i="4"/>
  <c r="P58" i="4"/>
  <c r="Q58" i="4"/>
  <c r="R58" i="4"/>
  <c r="S58" i="4"/>
  <c r="T58" i="4"/>
  <c r="U58" i="4"/>
  <c r="J59" i="4"/>
  <c r="K59" i="4"/>
  <c r="L59" i="4"/>
  <c r="M59" i="4"/>
  <c r="N59" i="4"/>
  <c r="O59" i="4"/>
  <c r="P59" i="4"/>
  <c r="Q59" i="4"/>
  <c r="R59" i="4"/>
  <c r="S59" i="4"/>
  <c r="T59" i="4"/>
  <c r="U59" i="4"/>
  <c r="J60" i="4"/>
  <c r="K60" i="4"/>
  <c r="L60" i="4"/>
  <c r="M60" i="4"/>
  <c r="N60" i="4"/>
  <c r="O60" i="4"/>
  <c r="P60" i="4"/>
  <c r="Q60" i="4"/>
  <c r="R60" i="4"/>
  <c r="S60" i="4"/>
  <c r="T60" i="4"/>
  <c r="U60" i="4"/>
  <c r="J61" i="4"/>
  <c r="K61" i="4"/>
  <c r="L61" i="4"/>
  <c r="M61" i="4"/>
  <c r="N61" i="4"/>
  <c r="O61" i="4"/>
  <c r="P61" i="4"/>
  <c r="Q61" i="4"/>
  <c r="R61" i="4"/>
  <c r="S61" i="4"/>
  <c r="T61" i="4"/>
  <c r="U61" i="4"/>
  <c r="J62" i="4"/>
  <c r="K62" i="4"/>
  <c r="L62" i="4"/>
  <c r="M62" i="4"/>
  <c r="N62" i="4"/>
  <c r="O62" i="4"/>
  <c r="P62" i="4"/>
  <c r="Q62" i="4"/>
  <c r="R62" i="4"/>
  <c r="S62" i="4"/>
  <c r="T62" i="4"/>
  <c r="U62" i="4"/>
  <c r="J63" i="4"/>
  <c r="K63" i="4"/>
  <c r="L63" i="4"/>
  <c r="M63" i="4"/>
  <c r="N63" i="4"/>
  <c r="O63" i="4"/>
  <c r="P63" i="4"/>
  <c r="Q63" i="4"/>
  <c r="R63" i="4"/>
  <c r="S63" i="4"/>
  <c r="T63" i="4"/>
  <c r="U63" i="4"/>
  <c r="J64" i="4"/>
  <c r="K64" i="4"/>
  <c r="L64" i="4"/>
  <c r="M64" i="4"/>
  <c r="N64" i="4"/>
  <c r="O64" i="4"/>
  <c r="P64" i="4"/>
  <c r="Q64" i="4"/>
  <c r="R64" i="4"/>
  <c r="S64" i="4"/>
  <c r="T64" i="4"/>
  <c r="U64" i="4"/>
  <c r="J65" i="4"/>
  <c r="K65" i="4"/>
  <c r="L65" i="4"/>
  <c r="M65" i="4"/>
  <c r="N65" i="4"/>
  <c r="O65" i="4"/>
  <c r="P65" i="4"/>
  <c r="Q65" i="4"/>
  <c r="R65" i="4"/>
  <c r="S65" i="4"/>
  <c r="T65" i="4"/>
  <c r="U65" i="4"/>
  <c r="J66" i="4"/>
  <c r="K66" i="4"/>
  <c r="L66" i="4"/>
  <c r="M66" i="4"/>
  <c r="N66" i="4"/>
  <c r="O66" i="4"/>
  <c r="P66" i="4"/>
  <c r="Q66" i="4"/>
  <c r="R66" i="4"/>
  <c r="S66" i="4"/>
  <c r="T66" i="4"/>
  <c r="U66" i="4"/>
  <c r="J67" i="4"/>
  <c r="K67" i="4"/>
  <c r="L67" i="4"/>
  <c r="M67" i="4"/>
  <c r="N67" i="4"/>
  <c r="O67" i="4"/>
  <c r="P67" i="4"/>
  <c r="Q67" i="4"/>
  <c r="R67" i="4"/>
  <c r="S67" i="4"/>
  <c r="T67" i="4"/>
  <c r="U67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3" i="4"/>
  <c r="Q4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O151" i="2"/>
  <c r="O23" i="2"/>
  <c r="O143" i="2"/>
  <c r="N8" i="2"/>
  <c r="N2" i="2"/>
  <c r="N3" i="2"/>
  <c r="N4" i="2"/>
  <c r="N5" i="2"/>
  <c r="N6" i="2"/>
  <c r="N7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O48" i="2" s="1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O112" i="2" s="1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O144" i="2" s="1"/>
  <c r="N145" i="2"/>
  <c r="N146" i="2"/>
  <c r="N147" i="2"/>
  <c r="N148" i="2"/>
  <c r="N149" i="2"/>
  <c r="N150" i="2"/>
  <c r="M2" i="2"/>
  <c r="P2" i="2" s="1"/>
  <c r="M3" i="2"/>
  <c r="O3" i="2" s="1"/>
  <c r="M4" i="2"/>
  <c r="O4" i="2" s="1"/>
  <c r="M5" i="2"/>
  <c r="M6" i="2"/>
  <c r="M7" i="2"/>
  <c r="P7" i="2" s="1"/>
  <c r="M8" i="2"/>
  <c r="P8" i="2" s="1"/>
  <c r="M9" i="2"/>
  <c r="P9" i="2" s="1"/>
  <c r="M10" i="2"/>
  <c r="P10" i="2" s="1"/>
  <c r="M11" i="2"/>
  <c r="O11" i="2" s="1"/>
  <c r="M12" i="2"/>
  <c r="O12" i="2" s="1"/>
  <c r="M13" i="2"/>
  <c r="O13" i="2" s="1"/>
  <c r="M14" i="2"/>
  <c r="M15" i="2"/>
  <c r="P15" i="2" s="1"/>
  <c r="M16" i="2"/>
  <c r="P16" i="2" s="1"/>
  <c r="M17" i="2"/>
  <c r="P17" i="2" s="1"/>
  <c r="M18" i="2"/>
  <c r="P18" i="2" s="1"/>
  <c r="M19" i="2"/>
  <c r="O19" i="2" s="1"/>
  <c r="M20" i="2"/>
  <c r="O20" i="2" s="1"/>
  <c r="M21" i="2"/>
  <c r="O21" i="2" s="1"/>
  <c r="M22" i="2"/>
  <c r="M23" i="2"/>
  <c r="P23" i="2" s="1"/>
  <c r="M24" i="2"/>
  <c r="P24" i="2" s="1"/>
  <c r="M25" i="2"/>
  <c r="P25" i="2" s="1"/>
  <c r="M26" i="2"/>
  <c r="P26" i="2" s="1"/>
  <c r="M27" i="2"/>
  <c r="O27" i="2" s="1"/>
  <c r="M28" i="2"/>
  <c r="O28" i="2" s="1"/>
  <c r="M29" i="2"/>
  <c r="O29" i="2" s="1"/>
  <c r="M30" i="2"/>
  <c r="M31" i="2"/>
  <c r="P31" i="2" s="1"/>
  <c r="M32" i="2"/>
  <c r="P32" i="2" s="1"/>
  <c r="M33" i="2"/>
  <c r="P33" i="2" s="1"/>
  <c r="M34" i="2"/>
  <c r="P34" i="2" s="1"/>
  <c r="M35" i="2"/>
  <c r="O35" i="2" s="1"/>
  <c r="M36" i="2"/>
  <c r="O36" i="2" s="1"/>
  <c r="M37" i="2"/>
  <c r="O37" i="2" s="1"/>
  <c r="M38" i="2"/>
  <c r="M39" i="2"/>
  <c r="P39" i="2" s="1"/>
  <c r="M40" i="2"/>
  <c r="P40" i="2" s="1"/>
  <c r="M41" i="2"/>
  <c r="P41" i="2" s="1"/>
  <c r="M42" i="2"/>
  <c r="P42" i="2" s="1"/>
  <c r="M43" i="2"/>
  <c r="O43" i="2" s="1"/>
  <c r="M44" i="2"/>
  <c r="O44" i="2" s="1"/>
  <c r="M45" i="2"/>
  <c r="O45" i="2" s="1"/>
  <c r="M46" i="2"/>
  <c r="M47" i="2"/>
  <c r="P47" i="2" s="1"/>
  <c r="M48" i="2"/>
  <c r="P48" i="2" s="1"/>
  <c r="M49" i="2"/>
  <c r="P49" i="2" s="1"/>
  <c r="M50" i="2"/>
  <c r="P50" i="2" s="1"/>
  <c r="M51" i="2"/>
  <c r="O51" i="2" s="1"/>
  <c r="M52" i="2"/>
  <c r="O52" i="2" s="1"/>
  <c r="M53" i="2"/>
  <c r="O53" i="2" s="1"/>
  <c r="M54" i="2"/>
  <c r="M55" i="2"/>
  <c r="P55" i="2" s="1"/>
  <c r="M56" i="2"/>
  <c r="P56" i="2" s="1"/>
  <c r="M57" i="2"/>
  <c r="P57" i="2" s="1"/>
  <c r="M58" i="2"/>
  <c r="P58" i="2" s="1"/>
  <c r="M59" i="2"/>
  <c r="O59" i="2" s="1"/>
  <c r="M60" i="2"/>
  <c r="O60" i="2" s="1"/>
  <c r="M61" i="2"/>
  <c r="O61" i="2" s="1"/>
  <c r="M62" i="2"/>
  <c r="M63" i="2"/>
  <c r="P63" i="2" s="1"/>
  <c r="M64" i="2"/>
  <c r="P64" i="2" s="1"/>
  <c r="M65" i="2"/>
  <c r="P65" i="2" s="1"/>
  <c r="M66" i="2"/>
  <c r="P66" i="2" s="1"/>
  <c r="M67" i="2"/>
  <c r="O67" i="2" s="1"/>
  <c r="M68" i="2"/>
  <c r="O68" i="2" s="1"/>
  <c r="M69" i="2"/>
  <c r="O69" i="2" s="1"/>
  <c r="M70" i="2"/>
  <c r="M71" i="2"/>
  <c r="P71" i="2" s="1"/>
  <c r="M72" i="2"/>
  <c r="P72" i="2" s="1"/>
  <c r="M73" i="2"/>
  <c r="P73" i="2" s="1"/>
  <c r="M74" i="2"/>
  <c r="P74" i="2" s="1"/>
  <c r="M75" i="2"/>
  <c r="O75" i="2" s="1"/>
  <c r="M76" i="2"/>
  <c r="O76" i="2" s="1"/>
  <c r="M77" i="2"/>
  <c r="O77" i="2" s="1"/>
  <c r="M78" i="2"/>
  <c r="M79" i="2"/>
  <c r="P79" i="2" s="1"/>
  <c r="M80" i="2"/>
  <c r="P80" i="2" s="1"/>
  <c r="M81" i="2"/>
  <c r="P81" i="2" s="1"/>
  <c r="M82" i="2"/>
  <c r="P82" i="2" s="1"/>
  <c r="M83" i="2"/>
  <c r="O83" i="2" s="1"/>
  <c r="M84" i="2"/>
  <c r="O84" i="2" s="1"/>
  <c r="M85" i="2"/>
  <c r="O85" i="2" s="1"/>
  <c r="M86" i="2"/>
  <c r="M87" i="2"/>
  <c r="P87" i="2" s="1"/>
  <c r="M88" i="2"/>
  <c r="P88" i="2" s="1"/>
  <c r="M89" i="2"/>
  <c r="P89" i="2" s="1"/>
  <c r="M90" i="2"/>
  <c r="P90" i="2" s="1"/>
  <c r="M91" i="2"/>
  <c r="O91" i="2" s="1"/>
  <c r="M92" i="2"/>
  <c r="O92" i="2" s="1"/>
  <c r="M93" i="2"/>
  <c r="O93" i="2" s="1"/>
  <c r="M94" i="2"/>
  <c r="M95" i="2"/>
  <c r="P95" i="2" s="1"/>
  <c r="M96" i="2"/>
  <c r="P96" i="2" s="1"/>
  <c r="M97" i="2"/>
  <c r="P97" i="2" s="1"/>
  <c r="M98" i="2"/>
  <c r="P98" i="2" s="1"/>
  <c r="M99" i="2"/>
  <c r="O99" i="2" s="1"/>
  <c r="M100" i="2"/>
  <c r="O100" i="2" s="1"/>
  <c r="M101" i="2"/>
  <c r="O101" i="2" s="1"/>
  <c r="M102" i="2"/>
  <c r="M103" i="2"/>
  <c r="P103" i="2" s="1"/>
  <c r="M104" i="2"/>
  <c r="P104" i="2" s="1"/>
  <c r="M105" i="2"/>
  <c r="P105" i="2" s="1"/>
  <c r="M106" i="2"/>
  <c r="P106" i="2" s="1"/>
  <c r="M107" i="2"/>
  <c r="O107" i="2" s="1"/>
  <c r="M108" i="2"/>
  <c r="O108" i="2" s="1"/>
  <c r="M109" i="2"/>
  <c r="O109" i="2" s="1"/>
  <c r="M110" i="2"/>
  <c r="M111" i="2"/>
  <c r="P111" i="2" s="1"/>
  <c r="M112" i="2"/>
  <c r="P112" i="2" s="1"/>
  <c r="M113" i="2"/>
  <c r="P113" i="2" s="1"/>
  <c r="M114" i="2"/>
  <c r="P114" i="2" s="1"/>
  <c r="M115" i="2"/>
  <c r="O115" i="2" s="1"/>
  <c r="M116" i="2"/>
  <c r="O116" i="2" s="1"/>
  <c r="M117" i="2"/>
  <c r="O117" i="2" s="1"/>
  <c r="M118" i="2"/>
  <c r="M119" i="2"/>
  <c r="P119" i="2" s="1"/>
  <c r="M120" i="2"/>
  <c r="P120" i="2" s="1"/>
  <c r="M121" i="2"/>
  <c r="P121" i="2" s="1"/>
  <c r="M122" i="2"/>
  <c r="P122" i="2" s="1"/>
  <c r="M123" i="2"/>
  <c r="O123" i="2" s="1"/>
  <c r="M124" i="2"/>
  <c r="O124" i="2" s="1"/>
  <c r="M125" i="2"/>
  <c r="O125" i="2" s="1"/>
  <c r="M126" i="2"/>
  <c r="M127" i="2"/>
  <c r="P127" i="2" s="1"/>
  <c r="M128" i="2"/>
  <c r="P128" i="2" s="1"/>
  <c r="M129" i="2"/>
  <c r="P129" i="2" s="1"/>
  <c r="M130" i="2"/>
  <c r="P130" i="2" s="1"/>
  <c r="M131" i="2"/>
  <c r="O131" i="2" s="1"/>
  <c r="M132" i="2"/>
  <c r="O132" i="2" s="1"/>
  <c r="M133" i="2"/>
  <c r="O133" i="2" s="1"/>
  <c r="M134" i="2"/>
  <c r="M135" i="2"/>
  <c r="P135" i="2" s="1"/>
  <c r="M136" i="2"/>
  <c r="P136" i="2" s="1"/>
  <c r="M137" i="2"/>
  <c r="P137" i="2" s="1"/>
  <c r="M138" i="2"/>
  <c r="P138" i="2" s="1"/>
  <c r="M139" i="2"/>
  <c r="O139" i="2" s="1"/>
  <c r="M140" i="2"/>
  <c r="O140" i="2" s="1"/>
  <c r="M141" i="2"/>
  <c r="O141" i="2" s="1"/>
  <c r="M142" i="2"/>
  <c r="M143" i="2"/>
  <c r="P143" i="2" s="1"/>
  <c r="M144" i="2"/>
  <c r="P144" i="2" s="1"/>
  <c r="M145" i="2"/>
  <c r="P145" i="2" s="1"/>
  <c r="M146" i="2"/>
  <c r="P146" i="2" s="1"/>
  <c r="M147" i="2"/>
  <c r="O147" i="2" s="1"/>
  <c r="M148" i="2"/>
  <c r="O148" i="2" s="1"/>
  <c r="M149" i="2"/>
  <c r="O149" i="2" s="1"/>
  <c r="M15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Q151" i="2" l="1"/>
  <c r="P44" i="2"/>
  <c r="O6" i="2"/>
  <c r="O119" i="2"/>
  <c r="O47" i="2"/>
  <c r="P12" i="2"/>
  <c r="O111" i="2"/>
  <c r="O16" i="2"/>
  <c r="O87" i="2"/>
  <c r="O15" i="2"/>
  <c r="O150" i="2"/>
  <c r="O142" i="2"/>
  <c r="O134" i="2"/>
  <c r="O126" i="2"/>
  <c r="O118" i="2"/>
  <c r="O110" i="2"/>
  <c r="O102" i="2"/>
  <c r="O94" i="2"/>
  <c r="O86" i="2"/>
  <c r="O78" i="2"/>
  <c r="O70" i="2"/>
  <c r="O62" i="2"/>
  <c r="O54" i="2"/>
  <c r="O46" i="2"/>
  <c r="O38" i="2"/>
  <c r="O30" i="2"/>
  <c r="O22" i="2"/>
  <c r="O14" i="2"/>
  <c r="O80" i="2"/>
  <c r="P140" i="2"/>
  <c r="O5" i="2"/>
  <c r="O79" i="2"/>
  <c r="P108" i="2"/>
  <c r="O55" i="2"/>
  <c r="P76" i="2"/>
  <c r="P69" i="2"/>
  <c r="P68" i="2"/>
  <c r="O136" i="2"/>
  <c r="O104" i="2"/>
  <c r="O72" i="2"/>
  <c r="O40" i="2"/>
  <c r="O8" i="2"/>
  <c r="P125" i="2"/>
  <c r="P93" i="2"/>
  <c r="P61" i="2"/>
  <c r="P29" i="2"/>
  <c r="P5" i="2"/>
  <c r="P132" i="2"/>
  <c r="P4" i="2"/>
  <c r="O135" i="2"/>
  <c r="O103" i="2"/>
  <c r="O71" i="2"/>
  <c r="O39" i="2"/>
  <c r="O7" i="2"/>
  <c r="P124" i="2"/>
  <c r="P92" i="2"/>
  <c r="P60" i="2"/>
  <c r="P28" i="2"/>
  <c r="P133" i="2"/>
  <c r="O128" i="2"/>
  <c r="O96" i="2"/>
  <c r="O64" i="2"/>
  <c r="O32" i="2"/>
  <c r="P149" i="2"/>
  <c r="P117" i="2"/>
  <c r="P85" i="2"/>
  <c r="P53" i="2"/>
  <c r="P21" i="2"/>
  <c r="P37" i="2"/>
  <c r="O127" i="2"/>
  <c r="O95" i="2"/>
  <c r="O63" i="2"/>
  <c r="O31" i="2"/>
  <c r="P148" i="2"/>
  <c r="P116" i="2"/>
  <c r="P84" i="2"/>
  <c r="P52" i="2"/>
  <c r="P20" i="2"/>
  <c r="P101" i="2"/>
  <c r="P100" i="2"/>
  <c r="P36" i="2"/>
  <c r="O120" i="2"/>
  <c r="O88" i="2"/>
  <c r="O56" i="2"/>
  <c r="O24" i="2"/>
  <c r="P141" i="2"/>
  <c r="P109" i="2"/>
  <c r="P77" i="2"/>
  <c r="P45" i="2"/>
  <c r="P13" i="2"/>
  <c r="O146" i="2"/>
  <c r="O138" i="2"/>
  <c r="O130" i="2"/>
  <c r="O122" i="2"/>
  <c r="O114" i="2"/>
  <c r="O106" i="2"/>
  <c r="O98" i="2"/>
  <c r="O90" i="2"/>
  <c r="O82" i="2"/>
  <c r="O74" i="2"/>
  <c r="O66" i="2"/>
  <c r="O58" i="2"/>
  <c r="O50" i="2"/>
  <c r="O42" i="2"/>
  <c r="O34" i="2"/>
  <c r="O26" i="2"/>
  <c r="O18" i="2"/>
  <c r="O10" i="2"/>
  <c r="O2" i="2"/>
  <c r="O145" i="2"/>
  <c r="O137" i="2"/>
  <c r="O129" i="2"/>
  <c r="O121" i="2"/>
  <c r="O113" i="2"/>
  <c r="O105" i="2"/>
  <c r="O97" i="2"/>
  <c r="O89" i="2"/>
  <c r="O81" i="2"/>
  <c r="O73" i="2"/>
  <c r="O65" i="2"/>
  <c r="O57" i="2"/>
  <c r="O49" i="2"/>
  <c r="O41" i="2"/>
  <c r="O33" i="2"/>
  <c r="O25" i="2"/>
  <c r="O17" i="2"/>
  <c r="O9" i="2"/>
  <c r="P150" i="2"/>
  <c r="P142" i="2"/>
  <c r="P134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6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P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707D91-FCF0-4899-B82B-65C37FFB593C}" name="WashingtonSalesTax" type="6" refreshedVersion="8" background="1" saveData="1">
    <textPr codePage="437" sourceFile="C:\Users\sidne\OneDrive\Documents\UNR\Courses\4 - Computer Applications\WashingtonSalesTax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<sst xmlns="http://schemas.openxmlformats.org/spreadsheetml/2006/main" count="2165" uniqueCount="725">
  <si>
    <t>ZipCode</t>
  </si>
  <si>
    <t>TaxRegionName</t>
  </si>
  <si>
    <t>TaxRegionCode</t>
  </si>
  <si>
    <t>CombinedRate</t>
  </si>
  <si>
    <t>StateRate</t>
  </si>
  <si>
    <t>CountyRate</t>
  </si>
  <si>
    <t>CityRate</t>
  </si>
  <si>
    <t>SpecialRate</t>
  </si>
  <si>
    <t>KING COUNTY</t>
  </si>
  <si>
    <t>EHVS</t>
  </si>
  <si>
    <t>AUBURN (KING CO)</t>
  </si>
  <si>
    <t>BVWC</t>
  </si>
  <si>
    <t>FEDERAL WAY</t>
  </si>
  <si>
    <t>BVWO</t>
  </si>
  <si>
    <t>BELLEVUE</t>
  </si>
  <si>
    <t>BVWE</t>
  </si>
  <si>
    <t>BLACK DIAMOND</t>
  </si>
  <si>
    <t>BVWF</t>
  </si>
  <si>
    <t>BOTHELL (KING CO)</t>
  </si>
  <si>
    <t>BVWG</t>
  </si>
  <si>
    <t>MILL CREEK</t>
  </si>
  <si>
    <t>BWGU</t>
  </si>
  <si>
    <t>KING COUNTY NON-RTA</t>
  </si>
  <si>
    <t>EHWH</t>
  </si>
  <si>
    <t>DUVALL</t>
  </si>
  <si>
    <t>BVWM</t>
  </si>
  <si>
    <t>EDMONDS</t>
  </si>
  <si>
    <t>BWGL</t>
  </si>
  <si>
    <t>BOTHELL (SNOHOMISH CO)</t>
  </si>
  <si>
    <t>BWGI</t>
  </si>
  <si>
    <t>ENUMCLAW</t>
  </si>
  <si>
    <t>BVWN</t>
  </si>
  <si>
    <t>ISSAQUAH</t>
  </si>
  <si>
    <t>BVWS</t>
  </si>
  <si>
    <t>KENMORE</t>
  </si>
  <si>
    <t>BVWV</t>
  </si>
  <si>
    <t>KENT</t>
  </si>
  <si>
    <t>BVWT</t>
  </si>
  <si>
    <t>KIRKLAND</t>
  </si>
  <si>
    <t>BVWU</t>
  </si>
  <si>
    <t>LYNNWOOD</t>
  </si>
  <si>
    <t>BWGR</t>
  </si>
  <si>
    <t>MAPLE VALLEY</t>
  </si>
  <si>
    <t>BVXA</t>
  </si>
  <si>
    <t>MEDINA</t>
  </si>
  <si>
    <t>BVWX</t>
  </si>
  <si>
    <t>MERCER ISLAND</t>
  </si>
  <si>
    <t>BVWY</t>
  </si>
  <si>
    <t>COVINGTON</t>
  </si>
  <si>
    <t>DCJH</t>
  </si>
  <si>
    <t>MOUNTLAKE TERRACE</t>
  </si>
  <si>
    <t>BWGX</t>
  </si>
  <si>
    <t>PACIFIC (KING CO)</t>
  </si>
  <si>
    <t>BVXE</t>
  </si>
  <si>
    <t>REDMOND</t>
  </si>
  <si>
    <t>BVXG</t>
  </si>
  <si>
    <t>RENTON</t>
  </si>
  <si>
    <t>BVXH</t>
  </si>
  <si>
    <t>BAINBRIDGE ISLAND</t>
  </si>
  <si>
    <t>BVXY</t>
  </si>
  <si>
    <t>BURIEN</t>
  </si>
  <si>
    <t>CXIB</t>
  </si>
  <si>
    <t>SNOQUALMIE</t>
  </si>
  <si>
    <t>BVXM</t>
  </si>
  <si>
    <t>NORTH BEND</t>
  </si>
  <si>
    <t>BVXC</t>
  </si>
  <si>
    <t>WOODINVILLE</t>
  </si>
  <si>
    <t>BVXT</t>
  </si>
  <si>
    <t>SAMMAMISH</t>
  </si>
  <si>
    <t>DQKX</t>
  </si>
  <si>
    <t>SNOHOMISH COUNTY UNINCORP. P.T.B.A.</t>
  </si>
  <si>
    <t>EHWA</t>
  </si>
  <si>
    <t>SEATTLE</t>
  </si>
  <si>
    <t>BVXK</t>
  </si>
  <si>
    <t>TUKWILA</t>
  </si>
  <si>
    <t>BVXR</t>
  </si>
  <si>
    <t>SHORELINE</t>
  </si>
  <si>
    <t>BVXQ</t>
  </si>
  <si>
    <t>SEATAC</t>
  </si>
  <si>
    <t>BVXN</t>
  </si>
  <si>
    <t>DES MOINES</t>
  </si>
  <si>
    <t>BVWL</t>
  </si>
  <si>
    <t>EVERETT</t>
  </si>
  <si>
    <t>BWGM</t>
  </si>
  <si>
    <t>WHATCOM COUNTY UNINCORP. P.T.B.A.</t>
  </si>
  <si>
    <t>EHWE</t>
  </si>
  <si>
    <t>ANACORTES</t>
  </si>
  <si>
    <t>BWFL</t>
  </si>
  <si>
    <t>SAN JUAN COUNTY</t>
  </si>
  <si>
    <t>BWFA</t>
  </si>
  <si>
    <t>ARLINGTON</t>
  </si>
  <si>
    <t>BWGH</t>
  </si>
  <si>
    <t>BELLINGHAM</t>
  </si>
  <si>
    <t>BWKJ</t>
  </si>
  <si>
    <t>BLAINE</t>
  </si>
  <si>
    <t>BWKK</t>
  </si>
  <si>
    <t>SKAGIT COUNTY UNINCORP. P.T.B.A.</t>
  </si>
  <si>
    <t>EHVX</t>
  </si>
  <si>
    <t>BURLINGTON</t>
  </si>
  <si>
    <t>BWFM</t>
  </si>
  <si>
    <t>ISLAND COUNTY</t>
  </si>
  <si>
    <t>BVVH</t>
  </si>
  <si>
    <t>SKAGIT COUNTY</t>
  </si>
  <si>
    <t>BWFK</t>
  </si>
  <si>
    <t>SNOHOMISH COUNTY UNINCORP. P.T.B.A. NON-RTA</t>
  </si>
  <si>
    <t>EHVZ</t>
  </si>
  <si>
    <t>FERNDALE</t>
  </si>
  <si>
    <t>BWKP</t>
  </si>
  <si>
    <t>HAMILTON</t>
  </si>
  <si>
    <t>BWFS</t>
  </si>
  <si>
    <t>INDEX</t>
  </si>
  <si>
    <t>BWGP</t>
  </si>
  <si>
    <t>LAKE STEVENS</t>
  </si>
  <si>
    <t>BWGQ</t>
  </si>
  <si>
    <t>MARYSVILLE</t>
  </si>
  <si>
    <t>BWGT</t>
  </si>
  <si>
    <t>LYMAN</t>
  </si>
  <si>
    <t>BWFU</t>
  </si>
  <si>
    <t>LYNDEN</t>
  </si>
  <si>
    <t>BWKQ</t>
  </si>
  <si>
    <t>MONROE</t>
  </si>
  <si>
    <t>BWGW</t>
  </si>
  <si>
    <t>MOUNT VERNON</t>
  </si>
  <si>
    <t>BWFV</t>
  </si>
  <si>
    <t>MUKILTEO</t>
  </si>
  <si>
    <t>BWGV</t>
  </si>
  <si>
    <t>NOOKSACK</t>
  </si>
  <si>
    <t>BWKU</t>
  </si>
  <si>
    <t>OAK HARBOR</t>
  </si>
  <si>
    <t>BVVO</t>
  </si>
  <si>
    <t>SKYKOMISH</t>
  </si>
  <si>
    <t>BVXL</t>
  </si>
  <si>
    <t>SNOHOMISH COUNTY NON-RTA</t>
  </si>
  <si>
    <t>EHVY</t>
  </si>
  <si>
    <t>SNOHOMISH</t>
  </si>
  <si>
    <t>BWGZ</t>
  </si>
  <si>
    <t>SULTAN</t>
  </si>
  <si>
    <t>BWHB</t>
  </si>
  <si>
    <t>SUMAS</t>
  </si>
  <si>
    <t>BWKW</t>
  </si>
  <si>
    <t>PIERCE COUNTY NON-RTA</t>
  </si>
  <si>
    <t>EHVW</t>
  </si>
  <si>
    <t>CLALLAM COUNTY</t>
  </si>
  <si>
    <t>BVQW</t>
  </si>
  <si>
    <t>BREMERTON</t>
  </si>
  <si>
    <t>BVXX</t>
  </si>
  <si>
    <t>KITSAP COUNTY</t>
  </si>
  <si>
    <t>BVXV</t>
  </si>
  <si>
    <t>JEFFERSON COUNTY</t>
  </si>
  <si>
    <t>BVVP</t>
  </si>
  <si>
    <t>DUPONT</t>
  </si>
  <si>
    <t>BWDT</t>
  </si>
  <si>
    <t>FORKS</t>
  </si>
  <si>
    <t>BVRB</t>
  </si>
  <si>
    <t>LEWIS COUNTY</t>
  </si>
  <si>
    <t>BVZU</t>
  </si>
  <si>
    <t>SUMNER</t>
  </si>
  <si>
    <t>BWET</t>
  </si>
  <si>
    <t>MILTON (PIERCE CO)</t>
  </si>
  <si>
    <t>BWEJ</t>
  </si>
  <si>
    <t>PORT ANGELES</t>
  </si>
  <si>
    <t>BVRG</t>
  </si>
  <si>
    <t>PORT ORCHARD</t>
  </si>
  <si>
    <t>BVYH</t>
  </si>
  <si>
    <t>PORT TOWNSEND</t>
  </si>
  <si>
    <t>BVVV</t>
  </si>
  <si>
    <t>PUYALLUP</t>
  </si>
  <si>
    <t>BWEN</t>
  </si>
  <si>
    <t>PIERCE COUNTY UNINCORP. P.T.B.A.</t>
  </si>
  <si>
    <t>EHVV</t>
  </si>
  <si>
    <t>PIERCE COUNTY</t>
  </si>
  <si>
    <t>EHWF</t>
  </si>
  <si>
    <t>SOUTH PRAIRIE</t>
  </si>
  <si>
    <t>BWER</t>
  </si>
  <si>
    <t>STEILACOOM</t>
  </si>
  <si>
    <t>BWES</t>
  </si>
  <si>
    <t>WILKESON</t>
  </si>
  <si>
    <t>BWEY</t>
  </si>
  <si>
    <t>TACOMA</t>
  </si>
  <si>
    <t>BWEV</t>
  </si>
  <si>
    <t>FIFE</t>
  </si>
  <si>
    <t>BWDY</t>
  </si>
  <si>
    <t>LAKEWOOD</t>
  </si>
  <si>
    <t>DCJI</t>
  </si>
  <si>
    <t>UNIVERSITY PLACE</t>
  </si>
  <si>
    <t>BWEW</t>
  </si>
  <si>
    <t>OLYMPIA</t>
  </si>
  <si>
    <t>BWJL</t>
  </si>
  <si>
    <t>LACEY</t>
  </si>
  <si>
    <t>BWJJ</t>
  </si>
  <si>
    <t>THURSTON COUNTY UNINCORP. P.T.B.A.</t>
  </si>
  <si>
    <t>EHWC</t>
  </si>
  <si>
    <t>TUMWATER</t>
  </si>
  <si>
    <t>BWJP</t>
  </si>
  <si>
    <t>THURSTON COUNTY</t>
  </si>
  <si>
    <t>BWJF</t>
  </si>
  <si>
    <t>ABERDEEN</t>
  </si>
  <si>
    <t>BVUM</t>
  </si>
  <si>
    <t>MASON COUNTY</t>
  </si>
  <si>
    <t>BWBH</t>
  </si>
  <si>
    <t>GRAYS HARBOR COUNTY</t>
  </si>
  <si>
    <t>BVUK</t>
  </si>
  <si>
    <t>PACIFIC COUNTY</t>
  </si>
  <si>
    <t>BWCM</t>
  </si>
  <si>
    <t>BUCODA</t>
  </si>
  <si>
    <t>BWJH</t>
  </si>
  <si>
    <t>CENTRALIA</t>
  </si>
  <si>
    <t>BVZW</t>
  </si>
  <si>
    <t>CHEHALIS</t>
  </si>
  <si>
    <t>BVZY</t>
  </si>
  <si>
    <t>COSMOPOLIS</t>
  </si>
  <si>
    <t>BVUO</t>
  </si>
  <si>
    <t>HOQUIAM</t>
  </si>
  <si>
    <t>BVUT</t>
  </si>
  <si>
    <t>MCCLEARY</t>
  </si>
  <si>
    <t>BVUV</t>
  </si>
  <si>
    <t>ELMA</t>
  </si>
  <si>
    <t>BVUR</t>
  </si>
  <si>
    <t>MONTESANO</t>
  </si>
  <si>
    <t>BVUW</t>
  </si>
  <si>
    <t>NAPAVINE</t>
  </si>
  <si>
    <t>BWAJ</t>
  </si>
  <si>
    <t>OCEAN SHORES</t>
  </si>
  <si>
    <t>BVVB</t>
  </si>
  <si>
    <t>PE ELL</t>
  </si>
  <si>
    <t>BWAL</t>
  </si>
  <si>
    <t>RAYMOND</t>
  </si>
  <si>
    <t>BWCY</t>
  </si>
  <si>
    <t>COWLITZ COUNTY</t>
  </si>
  <si>
    <t>BVRZ</t>
  </si>
  <si>
    <t>SOUTH BEND</t>
  </si>
  <si>
    <t>BWCZ</t>
  </si>
  <si>
    <t>VADER</t>
  </si>
  <si>
    <t>BWAR</t>
  </si>
  <si>
    <t>WESTPORT</t>
  </si>
  <si>
    <t>BVVG</t>
  </si>
  <si>
    <t>CLARK COUNTY</t>
  </si>
  <si>
    <t>BVRJ</t>
  </si>
  <si>
    <t>KLICKITAT COUNTY</t>
  </si>
  <si>
    <t>BVZE</t>
  </si>
  <si>
    <t>BINGEN</t>
  </si>
  <si>
    <t>BVZG</t>
  </si>
  <si>
    <t>CAMAS</t>
  </si>
  <si>
    <t>BVRO</t>
  </si>
  <si>
    <t>SKAMANIA COUNTY</t>
  </si>
  <si>
    <t>BWGA</t>
  </si>
  <si>
    <t>WAHKIAKUM COUNTY</t>
  </si>
  <si>
    <t>BWJR</t>
  </si>
  <si>
    <t>ILWACO</t>
  </si>
  <si>
    <t>BWCQ</t>
  </si>
  <si>
    <t>KELSO</t>
  </si>
  <si>
    <t>BVSF</t>
  </si>
  <si>
    <t>LONGVIEW</t>
  </si>
  <si>
    <t>BVSH</t>
  </si>
  <si>
    <t>LONG BEACH</t>
  </si>
  <si>
    <t>BWCR</t>
  </si>
  <si>
    <t>NORTH BONNEVILLE</t>
  </si>
  <si>
    <t>BWGC</t>
  </si>
  <si>
    <t>VANCOUVER</t>
  </si>
  <si>
    <t>BVRS</t>
  </si>
  <si>
    <t>CLARK COUNTY UNINCORP. P.T.B.A</t>
  </si>
  <si>
    <t>EHVP</t>
  </si>
  <si>
    <t>WASHOUGAL</t>
  </si>
  <si>
    <t>BVRT</t>
  </si>
  <si>
    <t>WENATCHEE</t>
  </si>
  <si>
    <t>BVQV</t>
  </si>
  <si>
    <t>DOUGLAS COUNTY UNINCORP. P.T.B.A.</t>
  </si>
  <si>
    <t>EHVQ</t>
  </si>
  <si>
    <t>CHELAN COUNTY</t>
  </si>
  <si>
    <t>BVQH</t>
  </si>
  <si>
    <t>OKANOGAN COUNTY</t>
  </si>
  <si>
    <t>BWBS</t>
  </si>
  <si>
    <t>BRIDGEPORT</t>
  </si>
  <si>
    <t>BVSP</t>
  </si>
  <si>
    <t>CASHMERE</t>
  </si>
  <si>
    <t>BVQK</t>
  </si>
  <si>
    <t>CHELAN</t>
  </si>
  <si>
    <t>BVQL</t>
  </si>
  <si>
    <t>CONCONULLY</t>
  </si>
  <si>
    <t>BWBV</t>
  </si>
  <si>
    <t>EPHRATA</t>
  </si>
  <si>
    <t>BVTW</t>
  </si>
  <si>
    <t>QUINCY</t>
  </si>
  <si>
    <t>BVUE</t>
  </si>
  <si>
    <t>DOUGLAS COUNTY</t>
  </si>
  <si>
    <t>BVSN</t>
  </si>
  <si>
    <t>GRANT COUNTY</t>
  </si>
  <si>
    <t>BVTR</t>
  </si>
  <si>
    <t>MOSES LAKE</t>
  </si>
  <si>
    <t>BVUB</t>
  </si>
  <si>
    <t>OKANOGAN</t>
  </si>
  <si>
    <t>BWCD</t>
  </si>
  <si>
    <t>OMAK</t>
  </si>
  <si>
    <t>BWCE</t>
  </si>
  <si>
    <t>TWISP</t>
  </si>
  <si>
    <t>BWCJ</t>
  </si>
  <si>
    <t>WILSON CREEK</t>
  </si>
  <si>
    <t>BVUJ</t>
  </si>
  <si>
    <t>YAKIMA</t>
  </si>
  <si>
    <t>BWMS</t>
  </si>
  <si>
    <t>YAKIMA COUNTY</t>
  </si>
  <si>
    <t>BWLW</t>
  </si>
  <si>
    <t>GRANGER</t>
  </si>
  <si>
    <t>BWMB</t>
  </si>
  <si>
    <t>KITTITAS COUNTY</t>
  </si>
  <si>
    <t>BVYT</t>
  </si>
  <si>
    <t>GRANDVIEW</t>
  </si>
  <si>
    <t>BWMA</t>
  </si>
  <si>
    <t>KITTITAS (CITY)</t>
  </si>
  <si>
    <t>BVYX</t>
  </si>
  <si>
    <t>ROSLYN</t>
  </si>
  <si>
    <t>BVYY</t>
  </si>
  <si>
    <t>SOUTH CLE ELUM</t>
  </si>
  <si>
    <t>BVZA</t>
  </si>
  <si>
    <t>SUNNYSIDE</t>
  </si>
  <si>
    <t>BWMM</t>
  </si>
  <si>
    <t>TOPPENISH</t>
  </si>
  <si>
    <t>BWMO</t>
  </si>
  <si>
    <t>ELLENSBURG</t>
  </si>
  <si>
    <t>BVYV</t>
  </si>
  <si>
    <t>AIRWAY HEIGHTS</t>
  </si>
  <si>
    <t>BWHI</t>
  </si>
  <si>
    <t>SPOKANE COUNTY</t>
  </si>
  <si>
    <t>BWHG</t>
  </si>
  <si>
    <t>CHENEY</t>
  </si>
  <si>
    <t>BWHJ</t>
  </si>
  <si>
    <t>LINCOLN COUNTY</t>
  </si>
  <si>
    <t>BWAT</t>
  </si>
  <si>
    <t>SPOKANE COUNTY UNINCORP. P.T.B.A</t>
  </si>
  <si>
    <t>EHWB</t>
  </si>
  <si>
    <t>STEVENS COUNTY</t>
  </si>
  <si>
    <t>BWIK</t>
  </si>
  <si>
    <t>SPOKANE VALLEY</t>
  </si>
  <si>
    <t>DYDX</t>
  </si>
  <si>
    <t>WHITMAN COUNTY</t>
  </si>
  <si>
    <t>BWKY</t>
  </si>
  <si>
    <t>LATAH</t>
  </si>
  <si>
    <t>BWHS</t>
  </si>
  <si>
    <t>LIBERTY LAKE</t>
  </si>
  <si>
    <t>BWHT</t>
  </si>
  <si>
    <t>TEKOA</t>
  </si>
  <si>
    <t>BWLT</t>
  </si>
  <si>
    <t>WAVERLY</t>
  </si>
  <si>
    <t>BWIJ</t>
  </si>
  <si>
    <t>ALBION</t>
  </si>
  <si>
    <t>BWKZ</t>
  </si>
  <si>
    <t>FARMINGTON</t>
  </si>
  <si>
    <t>BWLF</t>
  </si>
  <si>
    <t>ADAMS COUNTY</t>
  </si>
  <si>
    <t>BVPK</t>
  </si>
  <si>
    <t>FERRY COUNTY</t>
  </si>
  <si>
    <t>BVSY</t>
  </si>
  <si>
    <t>CHEWELAH</t>
  </si>
  <si>
    <t>BWIN</t>
  </si>
  <si>
    <t>COLFAX</t>
  </si>
  <si>
    <t>BWLC</t>
  </si>
  <si>
    <t>COLVILLE</t>
  </si>
  <si>
    <t>BWIP</t>
  </si>
  <si>
    <t>COULEE DAM</t>
  </si>
  <si>
    <t>BWBU</t>
  </si>
  <si>
    <t>PEND OREILLE COUNTY</t>
  </si>
  <si>
    <t>BWDC</t>
  </si>
  <si>
    <t>ELMER CITY</t>
  </si>
  <si>
    <t>BWBX</t>
  </si>
  <si>
    <t>GRAND COULEE</t>
  </si>
  <si>
    <t>BVTY</t>
  </si>
  <si>
    <t>HARRINGTON</t>
  </si>
  <si>
    <t>BWAY</t>
  </si>
  <si>
    <t>MALDEN</t>
  </si>
  <si>
    <t>BWLM</t>
  </si>
  <si>
    <t>MARCUS</t>
  </si>
  <si>
    <t>BWIY</t>
  </si>
  <si>
    <t>METALINE</t>
  </si>
  <si>
    <t>BWDI</t>
  </si>
  <si>
    <t>NESPELEM</t>
  </si>
  <si>
    <t>BWCC</t>
  </si>
  <si>
    <t>PULLMAN</t>
  </si>
  <si>
    <t>BWLP</t>
  </si>
  <si>
    <t>RITZVILLE</t>
  </si>
  <si>
    <t>BVPR</t>
  </si>
  <si>
    <t>SPOKANE</t>
  </si>
  <si>
    <t>BWIG</t>
  </si>
  <si>
    <t>PASCO</t>
  </si>
  <si>
    <t>BVTO</t>
  </si>
  <si>
    <t>BENTON COUNTY UNINCORP. P.T.B.A.</t>
  </si>
  <si>
    <t>EHVO</t>
  </si>
  <si>
    <t>WALLA WALLA COUNTY</t>
  </si>
  <si>
    <t>BWJW</t>
  </si>
  <si>
    <t>COLLEGE PLACE</t>
  </si>
  <si>
    <t>BWJZ</t>
  </si>
  <si>
    <t>FRANKLIN COUNTY</t>
  </si>
  <si>
    <t>BVTI</t>
  </si>
  <si>
    <t>DAYTON</t>
  </si>
  <si>
    <t>BVRX</t>
  </si>
  <si>
    <t>KAHLOTUS</t>
  </si>
  <si>
    <t>BVTM</t>
  </si>
  <si>
    <t>KENNEWICK</t>
  </si>
  <si>
    <t>BVQB</t>
  </si>
  <si>
    <t>BENTON COUNTY</t>
  </si>
  <si>
    <t>BVPY</t>
  </si>
  <si>
    <t>OTHELLO</t>
  </si>
  <si>
    <t>BVPQ</t>
  </si>
  <si>
    <t>ASOTIN COUNTY</t>
  </si>
  <si>
    <t>BVPT</t>
  </si>
  <si>
    <t>RICHLAND</t>
  </si>
  <si>
    <t>BVQF</t>
  </si>
  <si>
    <t>WEST RICHLAND</t>
  </si>
  <si>
    <t>BVQG</t>
  </si>
  <si>
    <t>STARBUCK</t>
  </si>
  <si>
    <t>BVRY</t>
  </si>
  <si>
    <t>WALLA WALLA</t>
  </si>
  <si>
    <t>BWKE</t>
  </si>
  <si>
    <t>WASHTUCNA</t>
  </si>
  <si>
    <t>BVPS</t>
  </si>
  <si>
    <t>ID</t>
  </si>
  <si>
    <t>TrainingDate</t>
  </si>
  <si>
    <t>CustomerName</t>
  </si>
  <si>
    <t>TrainerName</t>
  </si>
  <si>
    <t>HourlyRate</t>
  </si>
  <si>
    <t>Hours</t>
  </si>
  <si>
    <t>HourlyPrice</t>
  </si>
  <si>
    <t>PercentageOverhead</t>
  </si>
  <si>
    <t>EventZipCode</t>
  </si>
  <si>
    <t>AdditionalEquipmentPrice</t>
  </si>
  <si>
    <t>TrainingNotes</t>
  </si>
  <si>
    <t>58</t>
  </si>
  <si>
    <t>Frederic Choi</t>
  </si>
  <si>
    <t>Roan Melton</t>
  </si>
  <si>
    <t>Create swimming schedule</t>
  </si>
  <si>
    <t>96</t>
  </si>
  <si>
    <t>Tia Hope</t>
  </si>
  <si>
    <t>Maeve Moyer</t>
  </si>
  <si>
    <t>6</t>
  </si>
  <si>
    <t>Saad Schaefer</t>
  </si>
  <si>
    <t>Charles Kendall</t>
  </si>
  <si>
    <t>Modified routine to include piyo</t>
  </si>
  <si>
    <t>20</t>
  </si>
  <si>
    <t>Carlos Carroll</t>
  </si>
  <si>
    <t>34</t>
  </si>
  <si>
    <t>Leyton Farrington</t>
  </si>
  <si>
    <t>44</t>
  </si>
  <si>
    <t>Jo Padilla</t>
  </si>
  <si>
    <t>Mylo Thornton</t>
  </si>
  <si>
    <t>46</t>
  </si>
  <si>
    <t>Tyla Schwartz</t>
  </si>
  <si>
    <t>Gladys Ryder</t>
  </si>
  <si>
    <t>57</t>
  </si>
  <si>
    <t>Jay-Jay Roy</t>
  </si>
  <si>
    <t>Fahad Fitzgerald</t>
  </si>
  <si>
    <t>63</t>
  </si>
  <si>
    <t>64</t>
  </si>
  <si>
    <t>Ashlea Gordon</t>
  </si>
  <si>
    <t>Zack Castaneda</t>
  </si>
  <si>
    <t>89</t>
  </si>
  <si>
    <t>Susanna Armstrong</t>
  </si>
  <si>
    <t>Nisha Dickens</t>
  </si>
  <si>
    <t>91</t>
  </si>
  <si>
    <t>Suzanne Soto</t>
  </si>
  <si>
    <t>Ebony Bob</t>
  </si>
  <si>
    <t>94</t>
  </si>
  <si>
    <t>Mathilde Mckay</t>
  </si>
  <si>
    <t>Keiren Rees</t>
  </si>
  <si>
    <t>104</t>
  </si>
  <si>
    <t>Karla Barrow</t>
  </si>
  <si>
    <t>105</t>
  </si>
  <si>
    <t>Zion Cannon</t>
  </si>
  <si>
    <t>Stefan Powers</t>
  </si>
  <si>
    <t>109</t>
  </si>
  <si>
    <t>Kacper Hyde</t>
  </si>
  <si>
    <t>123</t>
  </si>
  <si>
    <t>Pippa Figueroa</t>
  </si>
  <si>
    <t>124</t>
  </si>
  <si>
    <t>Tamar Cuevas</t>
  </si>
  <si>
    <t>Hadley Craig</t>
  </si>
  <si>
    <t>138</t>
  </si>
  <si>
    <t>26</t>
  </si>
  <si>
    <t>Modified routine to include yoga</t>
  </si>
  <si>
    <t>102</t>
  </si>
  <si>
    <t>150</t>
  </si>
  <si>
    <t>Karl Kruszelnicki</t>
  </si>
  <si>
    <t>114</t>
  </si>
  <si>
    <t>22</t>
  </si>
  <si>
    <t>Maheen Burris</t>
  </si>
  <si>
    <t>Did posture evaluation and created exercise structure</t>
  </si>
  <si>
    <t>33</t>
  </si>
  <si>
    <t>Anthony Voight</t>
  </si>
  <si>
    <t>Theodora Rangel</t>
  </si>
  <si>
    <t>65</t>
  </si>
  <si>
    <t>Jarvis Nichols</t>
  </si>
  <si>
    <t>Sania Mcmahon</t>
  </si>
  <si>
    <t>68</t>
  </si>
  <si>
    <t>Nichole Bright</t>
  </si>
  <si>
    <t>Clarence Davis</t>
  </si>
  <si>
    <t>84</t>
  </si>
  <si>
    <t>Anwen Mair</t>
  </si>
  <si>
    <t>106</t>
  </si>
  <si>
    <t>Abdulrahman Dunkley</t>
  </si>
  <si>
    <t>127</t>
  </si>
  <si>
    <t>Alyce Riggs</t>
  </si>
  <si>
    <t>166</t>
  </si>
  <si>
    <t>Alexie Poole</t>
  </si>
  <si>
    <t>131</t>
  </si>
  <si>
    <t>133</t>
  </si>
  <si>
    <t>15</t>
  </si>
  <si>
    <t>Did posture evaluation and created weight lifting routine</t>
  </si>
  <si>
    <t>18</t>
  </si>
  <si>
    <t>Kinga Connelly</t>
  </si>
  <si>
    <t>37</t>
  </si>
  <si>
    <t>41</t>
  </si>
  <si>
    <t>Talha Knight</t>
  </si>
  <si>
    <t>55</t>
  </si>
  <si>
    <t>78</t>
  </si>
  <si>
    <t>52</t>
  </si>
  <si>
    <t>Introductory swimming lessons</t>
  </si>
  <si>
    <t>49</t>
  </si>
  <si>
    <t>Maud Sierra</t>
  </si>
  <si>
    <t>170</t>
  </si>
  <si>
    <t>Leonardo Heater</t>
  </si>
  <si>
    <t>1</t>
  </si>
  <si>
    <t>Lia Velez</t>
  </si>
  <si>
    <t>Kay Hassan</t>
  </si>
  <si>
    <t>Performed initial evaluation and created routine</t>
  </si>
  <si>
    <t>5</t>
  </si>
  <si>
    <t>11</t>
  </si>
  <si>
    <t>32</t>
  </si>
  <si>
    <t>Rees Kumar</t>
  </si>
  <si>
    <t>45</t>
  </si>
  <si>
    <t>86</t>
  </si>
  <si>
    <t>87</t>
  </si>
  <si>
    <t>88</t>
  </si>
  <si>
    <t>100</t>
  </si>
  <si>
    <t>110</t>
  </si>
  <si>
    <t>112</t>
  </si>
  <si>
    <t>Joey Reeve</t>
  </si>
  <si>
    <t>162</t>
  </si>
  <si>
    <t>Arianne Maddox</t>
  </si>
  <si>
    <t>163</t>
  </si>
  <si>
    <t>125</t>
  </si>
  <si>
    <t>126</t>
  </si>
  <si>
    <t>129</t>
  </si>
  <si>
    <t>135</t>
  </si>
  <si>
    <t>25</t>
  </si>
  <si>
    <t>Hadi Travis</t>
  </si>
  <si>
    <t>Modified routine to include pilates and posture evaluation</t>
  </si>
  <si>
    <t>29</t>
  </si>
  <si>
    <t>28</t>
  </si>
  <si>
    <t>Created weight lifting routine</t>
  </si>
  <si>
    <t>40</t>
  </si>
  <si>
    <t>Tonicha Bravo</t>
  </si>
  <si>
    <t>42</t>
  </si>
  <si>
    <t>Etta Frazier</t>
  </si>
  <si>
    <t>43</t>
  </si>
  <si>
    <t>50</t>
  </si>
  <si>
    <t>66</t>
  </si>
  <si>
    <t>71</t>
  </si>
  <si>
    <t>Kaydee O'Reilly</t>
  </si>
  <si>
    <t>73</t>
  </si>
  <si>
    <t>76</t>
  </si>
  <si>
    <t>85</t>
  </si>
  <si>
    <t>93</t>
  </si>
  <si>
    <t>95</t>
  </si>
  <si>
    <t>Raihan Hail</t>
  </si>
  <si>
    <t>113</t>
  </si>
  <si>
    <t>118</t>
  </si>
  <si>
    <t>130</t>
  </si>
  <si>
    <t>134</t>
  </si>
  <si>
    <t>8</t>
  </si>
  <si>
    <t>Supervised routine</t>
  </si>
  <si>
    <t>9</t>
  </si>
  <si>
    <t>12</t>
  </si>
  <si>
    <t>19</t>
  </si>
  <si>
    <t>31</t>
  </si>
  <si>
    <t>35</t>
  </si>
  <si>
    <t>39</t>
  </si>
  <si>
    <t>47</t>
  </si>
  <si>
    <t>51</t>
  </si>
  <si>
    <t>54</t>
  </si>
  <si>
    <t>56</t>
  </si>
  <si>
    <t>59</t>
  </si>
  <si>
    <t>60</t>
  </si>
  <si>
    <t>69</t>
  </si>
  <si>
    <t>70</t>
  </si>
  <si>
    <t>72</t>
  </si>
  <si>
    <t>Brook Collins</t>
  </si>
  <si>
    <t>80</t>
  </si>
  <si>
    <t>81</t>
  </si>
  <si>
    <t>82</t>
  </si>
  <si>
    <t>83</t>
  </si>
  <si>
    <t>92</t>
  </si>
  <si>
    <t>99</t>
  </si>
  <si>
    <t>101</t>
  </si>
  <si>
    <t>122</t>
  </si>
  <si>
    <t>164</t>
  </si>
  <si>
    <t>128</t>
  </si>
  <si>
    <t>136</t>
  </si>
  <si>
    <t>Filip Brook</t>
  </si>
  <si>
    <t>139</t>
  </si>
  <si>
    <t>3</t>
  </si>
  <si>
    <t>Modified routine to include pilates</t>
  </si>
  <si>
    <t>4</t>
  </si>
  <si>
    <t>7</t>
  </si>
  <si>
    <t>13</t>
  </si>
  <si>
    <t>16</t>
  </si>
  <si>
    <t>27</t>
  </si>
  <si>
    <t>36</t>
  </si>
  <si>
    <t>38</t>
  </si>
  <si>
    <t>48</t>
  </si>
  <si>
    <t>74</t>
  </si>
  <si>
    <t>77</t>
  </si>
  <si>
    <t>97</t>
  </si>
  <si>
    <t>103</t>
  </si>
  <si>
    <t>111</t>
  </si>
  <si>
    <t>116</t>
  </si>
  <si>
    <t>115</t>
  </si>
  <si>
    <t>119</t>
  </si>
  <si>
    <t>165</t>
  </si>
  <si>
    <t>132</t>
  </si>
  <si>
    <t>167</t>
  </si>
  <si>
    <t>137</t>
  </si>
  <si>
    <t>140</t>
  </si>
  <si>
    <t>2</t>
  </si>
  <si>
    <t>Created specialized cardio/weight routine</t>
  </si>
  <si>
    <t>30</t>
  </si>
  <si>
    <t>10</t>
  </si>
  <si>
    <t>14</t>
  </si>
  <si>
    <t>17</t>
  </si>
  <si>
    <t>21</t>
  </si>
  <si>
    <t>23</t>
  </si>
  <si>
    <t>24</t>
  </si>
  <si>
    <t>53</t>
  </si>
  <si>
    <t>61</t>
  </si>
  <si>
    <t>62</t>
  </si>
  <si>
    <t>67</t>
  </si>
  <si>
    <t>75</t>
  </si>
  <si>
    <t>79</t>
  </si>
  <si>
    <t>90</t>
  </si>
  <si>
    <t>98</t>
  </si>
  <si>
    <t>120</t>
  </si>
  <si>
    <t>107</t>
  </si>
  <si>
    <t>108</t>
  </si>
  <si>
    <t>117</t>
  </si>
  <si>
    <t>161</t>
  </si>
  <si>
    <t>121</t>
  </si>
  <si>
    <t>Month</t>
  </si>
  <si>
    <t>EventPrice</t>
  </si>
  <si>
    <t>EventCost</t>
  </si>
  <si>
    <t>Profit</t>
  </si>
  <si>
    <t>SalesTax</t>
  </si>
  <si>
    <t>Location</t>
  </si>
  <si>
    <t>August</t>
  </si>
  <si>
    <t>September</t>
  </si>
  <si>
    <t>October</t>
  </si>
  <si>
    <t>November</t>
  </si>
  <si>
    <t>December</t>
  </si>
  <si>
    <t>Count of Events</t>
  </si>
  <si>
    <t>Total Profit</t>
  </si>
  <si>
    <t>Total Cost</t>
  </si>
  <si>
    <t>Total Tax</t>
  </si>
  <si>
    <t>TOTALS</t>
  </si>
  <si>
    <t>San Juan County</t>
  </si>
  <si>
    <t>Arlington</t>
  </si>
  <si>
    <t>Cowlitz County</t>
  </si>
  <si>
    <t>Yakima County</t>
  </si>
  <si>
    <t>Lakewood</t>
  </si>
  <si>
    <t>Lewis County</t>
  </si>
  <si>
    <t>Grant County</t>
  </si>
  <si>
    <t>Marysville</t>
  </si>
  <si>
    <t>Burien</t>
  </si>
  <si>
    <t>Sumner</t>
  </si>
  <si>
    <t>Tacoma</t>
  </si>
  <si>
    <t>Pierce County Non-Rta</t>
  </si>
  <si>
    <t>Kittitas County</t>
  </si>
  <si>
    <t>Whitman County</t>
  </si>
  <si>
    <t>Bellevue</t>
  </si>
  <si>
    <t>Vancouver</t>
  </si>
  <si>
    <t>Klickitat County</t>
  </si>
  <si>
    <t>Kittitas (City)</t>
  </si>
  <si>
    <t>Jefferson County</t>
  </si>
  <si>
    <t>Olympia</t>
  </si>
  <si>
    <t>Stevens County</t>
  </si>
  <si>
    <t>College Place</t>
  </si>
  <si>
    <t>Tukwila</t>
  </si>
  <si>
    <t>Benton County</t>
  </si>
  <si>
    <t>Airway Heights</t>
  </si>
  <si>
    <t>Island County</t>
  </si>
  <si>
    <t>Port Orchard</t>
  </si>
  <si>
    <t>Seattle</t>
  </si>
  <si>
    <t>Ferry County</t>
  </si>
  <si>
    <t>Clark County</t>
  </si>
  <si>
    <t>Grays Harbor County</t>
  </si>
  <si>
    <t>Mason County</t>
  </si>
  <si>
    <t>Spokane Valley</t>
  </si>
  <si>
    <t>Franklin County</t>
  </si>
  <si>
    <t>Whatcom County Unincorp. P.T.B.A.</t>
  </si>
  <si>
    <t>Walla Walla County</t>
  </si>
  <si>
    <t>Skagit County</t>
  </si>
  <si>
    <t>Pullman</t>
  </si>
  <si>
    <t>Kitsap County</t>
  </si>
  <si>
    <t>Clark County Unincorp. P.T.B.A</t>
  </si>
  <si>
    <t>King County</t>
  </si>
  <si>
    <t>Clallam County</t>
  </si>
  <si>
    <t>Skamania County</t>
  </si>
  <si>
    <t>Bellingham</t>
  </si>
  <si>
    <t>Spokane</t>
  </si>
  <si>
    <t>Mill Creek</t>
  </si>
  <si>
    <t>King County Non-Rta</t>
  </si>
  <si>
    <t>Pacific County</t>
  </si>
  <si>
    <t>Richland</t>
  </si>
  <si>
    <t>Chelan County</t>
  </si>
  <si>
    <t>Okanogan County</t>
  </si>
  <si>
    <t>Spokane County</t>
  </si>
  <si>
    <t>Lynnwood</t>
  </si>
  <si>
    <t>Asotin County</t>
  </si>
  <si>
    <t>Aberdeen</t>
  </si>
  <si>
    <t>Duvall</t>
  </si>
  <si>
    <t>Snohomish County Unincorp. P.T.B.A. Non-Rta</t>
  </si>
  <si>
    <t>Kent</t>
  </si>
  <si>
    <t>Moses Lake</t>
  </si>
  <si>
    <t>Thurston County Unincorp. P.T.B.A.</t>
  </si>
  <si>
    <t>Bremerton</t>
  </si>
  <si>
    <t>Dupont</t>
  </si>
  <si>
    <t>Nooksack</t>
  </si>
  <si>
    <t>Camas</t>
  </si>
  <si>
    <t>City</t>
  </si>
  <si>
    <t>- Interstate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</si>
</sst>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theme="4"/>
      </top>
      <bottom style="thin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2" borderId="9" xfId="0" applyFont="1" applyFill="1" applyBorder="1"/>
    <xf numFmtId="14" fontId="0" fillId="2" borderId="10" xfId="0" applyNumberFormat="1" applyFont="1" applyFill="1" applyBorder="1"/>
    <xf numFmtId="0" fontId="0" fillId="2" borderId="10" xfId="0" applyFont="1" applyFill="1" applyBorder="1"/>
    <xf numFmtId="164" fontId="0" fillId="2" borderId="10" xfId="0" applyNumberFormat="1" applyFont="1" applyFill="1" applyBorder="1"/>
    <xf numFmtId="10" fontId="0" fillId="2" borderId="10" xfId="2" applyNumberFormat="1" applyFont="1" applyFill="1" applyBorder="1"/>
    <xf numFmtId="0" fontId="0" fillId="2" borderId="10" xfId="0" applyFont="1" applyFill="1" applyBorder="1" applyAlignment="1">
      <alignment horizontal="right"/>
    </xf>
    <xf numFmtId="164" fontId="0" fillId="2" borderId="10" xfId="1" applyNumberFormat="1" applyFont="1" applyFill="1" applyBorder="1"/>
    <xf numFmtId="165" fontId="0" fillId="2" borderId="10" xfId="0" applyNumberFormat="1" applyFont="1" applyFill="1" applyBorder="1"/>
    <xf numFmtId="165" fontId="0" fillId="2" borderId="10" xfId="2" applyNumberFormat="1" applyFont="1" applyFill="1" applyBorder="1"/>
    <xf numFmtId="0" fontId="0" fillId="0" borderId="9" xfId="0" applyFont="1" applyBorder="1"/>
    <xf numFmtId="14" fontId="0" fillId="0" borderId="10" xfId="0" applyNumberFormat="1" applyFont="1" applyBorder="1"/>
    <xf numFmtId="0" fontId="0" fillId="0" borderId="10" xfId="0" applyFont="1" applyBorder="1"/>
    <xf numFmtId="164" fontId="0" fillId="0" borderId="10" xfId="0" applyNumberFormat="1" applyFont="1" applyBorder="1"/>
    <xf numFmtId="10" fontId="0" fillId="0" borderId="10" xfId="2" applyNumberFormat="1" applyFont="1" applyBorder="1"/>
    <xf numFmtId="0" fontId="0" fillId="0" borderId="10" xfId="0" applyFont="1" applyBorder="1" applyAlignment="1">
      <alignment horizontal="right"/>
    </xf>
    <xf numFmtId="164" fontId="0" fillId="0" borderId="10" xfId="1" applyNumberFormat="1" applyFont="1" applyBorder="1"/>
    <xf numFmtId="165" fontId="0" fillId="0" borderId="10" xfId="0" applyNumberFormat="1" applyFont="1" applyBorder="1"/>
    <xf numFmtId="165" fontId="0" fillId="0" borderId="10" xfId="2" applyNumberFormat="1" applyFont="1" applyBorder="1"/>
    <xf numFmtId="0" fontId="3" fillId="0" borderId="8" xfId="0" applyFont="1" applyBorder="1"/>
    <xf numFmtId="14" fontId="3" fillId="0" borderId="5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0" fontId="3" fillId="0" borderId="5" xfId="2" applyNumberFormat="1" applyFont="1" applyBorder="1"/>
    <xf numFmtId="0" fontId="3" fillId="0" borderId="5" xfId="0" applyFont="1" applyBorder="1" applyAlignment="1">
      <alignment horizontal="right"/>
    </xf>
    <xf numFmtId="164" fontId="3" fillId="0" borderId="5" xfId="1" applyNumberFormat="1" applyFont="1" applyBorder="1"/>
    <xf numFmtId="0" fontId="3" fillId="0" borderId="5" xfId="0" applyNumberFormat="1" applyFont="1" applyBorder="1"/>
    <xf numFmtId="165" fontId="3" fillId="0" borderId="5" xfId="0" applyNumberFormat="1" applyFont="1" applyBorder="1"/>
    <xf numFmtId="165" fontId="3" fillId="0" borderId="5" xfId="2" applyNumberFormat="1" applyFont="1" applyBorder="1"/>
    <xf numFmtId="0" fontId="3" fillId="0" borderId="7" xfId="0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0" fillId="0" borderId="0" xfId="0" applyNumberFormat="1"/>
    <xf numFmtId="44" fontId="0" fillId="0" borderId="3" xfId="0" applyNumberFormat="1" applyBorder="1"/>
    <xf numFmtId="0" fontId="0" fillId="0" borderId="0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shingtonSalesTax" connectionId="1" xr16:uid="{0042B08C-2705-4624-963D-2E9F988C0BA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D1B2-CAA3-4E88-A09D-1A314B960F13}">
  <dimension ref="A1:Q151"/>
  <sheetViews>
    <sheetView tabSelected="1" zoomScale="80" zoomScaleNormal="80" workbookViewId="0">
      <selection activeCell="D11" sqref="D11"/>
    </sheetView>
  </sheetViews>
  <sheetFormatPr defaultRowHeight="14.5" x14ac:dyDescent="0.35"/>
  <cols>
    <col min="1" max="1" width="4.90625" bestFit="1" customWidth="1"/>
    <col min="2" max="2" width="14.7265625" customWidth="1"/>
    <col min="3" max="3" width="22.453125" customWidth="1"/>
    <col min="4" max="4" width="15.54296875" bestFit="1" customWidth="1"/>
    <col min="5" max="5" width="12.453125" bestFit="1" customWidth="1"/>
    <col min="6" max="6" width="8.90625" customWidth="1"/>
    <col min="7" max="7" width="12.7265625" bestFit="1" customWidth="1"/>
    <col min="8" max="8" width="20.81640625" bestFit="1" customWidth="1"/>
    <col min="9" max="9" width="14.6328125" bestFit="1" customWidth="1"/>
    <col min="10" max="10" width="25.26953125" bestFit="1" customWidth="1"/>
    <col min="11" max="11" width="50.08984375" bestFit="1" customWidth="1"/>
    <col min="12" max="12" width="13.90625" customWidth="1"/>
    <col min="13" max="13" width="13.1796875" customWidth="1"/>
    <col min="14" max="14" width="12.1796875" customWidth="1"/>
    <col min="15" max="15" width="10.90625" customWidth="1"/>
    <col min="16" max="16" width="12.6328125" customWidth="1"/>
    <col min="17" max="17" width="46.26953125" bestFit="1" customWidth="1"/>
    <col min="18" max="18" width="8.7265625" customWidth="1"/>
  </cols>
  <sheetData>
    <row r="1" spans="1:17" x14ac:dyDescent="0.35">
      <c r="A1" s="6" t="s">
        <v>414</v>
      </c>
      <c r="B1" s="7" t="s">
        <v>415</v>
      </c>
      <c r="C1" s="7" t="s">
        <v>416</v>
      </c>
      <c r="D1" s="7" t="s">
        <v>417</v>
      </c>
      <c r="E1" s="7" t="s">
        <v>418</v>
      </c>
      <c r="F1" s="7" t="s">
        <v>419</v>
      </c>
      <c r="G1" s="7" t="s">
        <v>420</v>
      </c>
      <c r="H1" s="7" t="s">
        <v>421</v>
      </c>
      <c r="I1" s="7" t="s">
        <v>422</v>
      </c>
      <c r="J1" s="7" t="s">
        <v>423</v>
      </c>
      <c r="K1" s="7" t="s">
        <v>424</v>
      </c>
      <c r="L1" s="7" t="s">
        <v>643</v>
      </c>
      <c r="M1" s="7" t="s">
        <v>644</v>
      </c>
      <c r="N1" s="7" t="s">
        <v>645</v>
      </c>
      <c r="O1" s="7" t="s">
        <v>646</v>
      </c>
      <c r="P1" s="7" t="s">
        <v>647</v>
      </c>
      <c r="Q1" s="8" t="s">
        <v>648</v>
      </c>
    </row>
    <row r="2" spans="1:17" x14ac:dyDescent="0.35">
      <c r="A2" s="9" t="s">
        <v>425</v>
      </c>
      <c r="B2" s="10">
        <v>44287</v>
      </c>
      <c r="C2" s="11" t="s">
        <v>426</v>
      </c>
      <c r="D2" s="11" t="s">
        <v>427</v>
      </c>
      <c r="E2" s="12">
        <v>38</v>
      </c>
      <c r="F2" s="11">
        <v>2</v>
      </c>
      <c r="G2" s="12">
        <v>51</v>
      </c>
      <c r="H2" s="13">
        <v>0.255</v>
      </c>
      <c r="I2" s="14">
        <v>98286</v>
      </c>
      <c r="J2" s="15">
        <v>57</v>
      </c>
      <c r="K2" s="11" t="s">
        <v>428</v>
      </c>
      <c r="L2" s="11" t="str">
        <f>TEXT(EventDetails!$B2, "mmmm")</f>
        <v>April</v>
      </c>
      <c r="M2" s="16">
        <f>(EventDetails!$F2*EventDetails!$G2)+EventDetails!$J2</f>
        <v>159</v>
      </c>
      <c r="N2" s="16">
        <f>(EventDetails!$F2*EventDetails!$E2)+IF(EventDetails!$H2=0, 25, (EventDetails!$H2*(EventDetails!$F2*EventDetails!$E2)))</f>
        <v>95.38</v>
      </c>
      <c r="O2" s="16">
        <f>EventDetails!$M2-EventDetails!$N2</f>
        <v>63.620000000000005</v>
      </c>
      <c r="P2" s="17">
        <f>IFERROR(VLOOKUP(EventDetails!$I2,SalesTax!$A$2:$H$727,4,FALSE),0.0995)*EventDetails!$M2</f>
        <v>15.423</v>
      </c>
      <c r="Q2" s="17" t="str">
        <f>IFERROR(PROPER(VLOOKUP(EventDetails!$I2,SalesTax!$A$2:$H$727,2,FALSE)),"- Interstate -")</f>
        <v>San Juan County</v>
      </c>
    </row>
    <row r="3" spans="1:17" x14ac:dyDescent="0.35">
      <c r="A3" s="18" t="s">
        <v>429</v>
      </c>
      <c r="B3" s="19">
        <v>44439</v>
      </c>
      <c r="C3" s="20" t="s">
        <v>430</v>
      </c>
      <c r="D3" s="20" t="s">
        <v>431</v>
      </c>
      <c r="E3" s="21">
        <v>40</v>
      </c>
      <c r="F3" s="20">
        <v>3</v>
      </c>
      <c r="G3" s="21">
        <v>86</v>
      </c>
      <c r="H3" s="22">
        <v>0.255</v>
      </c>
      <c r="I3" s="23">
        <v>89846</v>
      </c>
      <c r="J3" s="24">
        <v>31</v>
      </c>
      <c r="K3" s="20" t="s">
        <v>428</v>
      </c>
      <c r="L3" s="20" t="str">
        <f>TEXT(EventDetails!$B3, "mmmm")</f>
        <v>August</v>
      </c>
      <c r="M3" s="25">
        <f>(EventDetails!$F3*EventDetails!$G3)+EventDetails!$J3</f>
        <v>289</v>
      </c>
      <c r="N3" s="25">
        <f>(EventDetails!$F3*EventDetails!$E3)+IF(EventDetails!$H3=0, 25, (EventDetails!$H3*(EventDetails!$F3*EventDetails!$E3)))</f>
        <v>150.6</v>
      </c>
      <c r="O3" s="25">
        <f>EventDetails!$M3-EventDetails!$N3</f>
        <v>138.4</v>
      </c>
      <c r="P3" s="26">
        <f>IFERROR(VLOOKUP(EventDetails!$I3,SalesTax!$A$2:$H$727,4,FALSE),0.0995)*EventDetails!$M3</f>
        <v>28.755500000000001</v>
      </c>
      <c r="Q3" s="26" t="str">
        <f>IFERROR(PROPER(VLOOKUP(EventDetails!$I3,SalesTax!$A$2:$H$727,2,FALSE)),"- Interstate -")</f>
        <v>- Interstate -</v>
      </c>
    </row>
    <row r="4" spans="1:17" x14ac:dyDescent="0.35">
      <c r="A4" s="9" t="s">
        <v>432</v>
      </c>
      <c r="B4" s="10">
        <v>44074</v>
      </c>
      <c r="C4" s="11" t="s">
        <v>433</v>
      </c>
      <c r="D4" s="11" t="s">
        <v>434</v>
      </c>
      <c r="E4" s="12">
        <v>99</v>
      </c>
      <c r="F4" s="11">
        <v>2</v>
      </c>
      <c r="G4" s="12">
        <v>88</v>
      </c>
      <c r="H4" s="13">
        <v>0.28000000000000003</v>
      </c>
      <c r="I4" s="14">
        <v>98223</v>
      </c>
      <c r="J4" s="15">
        <v>6</v>
      </c>
      <c r="K4" s="11" t="s">
        <v>435</v>
      </c>
      <c r="L4" s="11" t="str">
        <f>TEXT(EventDetails!$B4, "mmmm")</f>
        <v>August</v>
      </c>
      <c r="M4" s="16">
        <f>(EventDetails!$F4*EventDetails!$G4)+EventDetails!$J4</f>
        <v>182</v>
      </c>
      <c r="N4" s="16">
        <f>(EventDetails!$F4*EventDetails!$E4)+IF(EventDetails!$H4=0, 25, (EventDetails!$H4*(EventDetails!$F4*EventDetails!$E4)))</f>
        <v>253.44</v>
      </c>
      <c r="O4" s="16">
        <f>EventDetails!$M4-EventDetails!$N4</f>
        <v>-71.44</v>
      </c>
      <c r="P4" s="17">
        <f>IFERROR(VLOOKUP(EventDetails!$I4,SalesTax!$A$2:$H$727,4,FALSE),0.0995)*EventDetails!$M4</f>
        <v>9.282</v>
      </c>
      <c r="Q4" s="17" t="str">
        <f>IFERROR(PROPER(VLOOKUP(EventDetails!$I4,SalesTax!$A$2:$H$727,2,FALSE)),"- Interstate -")</f>
        <v>Arlington</v>
      </c>
    </row>
    <row r="5" spans="1:17" x14ac:dyDescent="0.35">
      <c r="A5" s="18" t="s">
        <v>436</v>
      </c>
      <c r="B5" s="19">
        <v>44188</v>
      </c>
      <c r="C5" s="20" t="s">
        <v>437</v>
      </c>
      <c r="D5" s="20" t="s">
        <v>434</v>
      </c>
      <c r="E5" s="21">
        <v>99</v>
      </c>
      <c r="F5" s="20">
        <v>1</v>
      </c>
      <c r="G5" s="21">
        <v>120</v>
      </c>
      <c r="H5" s="22">
        <v>0.28000000000000003</v>
      </c>
      <c r="I5" s="23">
        <v>98611</v>
      </c>
      <c r="J5" s="24">
        <v>30</v>
      </c>
      <c r="K5" s="20" t="s">
        <v>435</v>
      </c>
      <c r="L5" s="20" t="str">
        <f>TEXT(EventDetails!$B5, "mmmm")</f>
        <v>December</v>
      </c>
      <c r="M5" s="25">
        <f>(EventDetails!$F5*EventDetails!$G5)+EventDetails!$J5</f>
        <v>150</v>
      </c>
      <c r="N5" s="25">
        <f>(EventDetails!$F5*EventDetails!$E5)+IF(EventDetails!$H5=0, 25, (EventDetails!$H5*(EventDetails!$F5*EventDetails!$E5)))</f>
        <v>126.72</v>
      </c>
      <c r="O5" s="25">
        <f>EventDetails!$M5-EventDetails!$N5</f>
        <v>23.28</v>
      </c>
      <c r="P5" s="26">
        <f>IFERROR(VLOOKUP(EventDetails!$I5,SalesTax!$A$2:$H$727,4,FALSE),0.0995)*EventDetails!$M5</f>
        <v>12.899999999999999</v>
      </c>
      <c r="Q5" s="26" t="str">
        <f>IFERROR(PROPER(VLOOKUP(EventDetails!$I5,SalesTax!$A$2:$H$727,2,FALSE)),"- Interstate -")</f>
        <v>Cowlitz County</v>
      </c>
    </row>
    <row r="6" spans="1:17" x14ac:dyDescent="0.35">
      <c r="A6" s="9" t="s">
        <v>438</v>
      </c>
      <c r="B6" s="10">
        <v>44251</v>
      </c>
      <c r="C6" s="11" t="s">
        <v>426</v>
      </c>
      <c r="D6" s="11" t="s">
        <v>439</v>
      </c>
      <c r="E6" s="12">
        <v>72</v>
      </c>
      <c r="F6" s="11">
        <v>1</v>
      </c>
      <c r="G6" s="12">
        <v>65</v>
      </c>
      <c r="H6" s="13">
        <v>0.28000000000000003</v>
      </c>
      <c r="I6" s="14">
        <v>89402</v>
      </c>
      <c r="J6" s="15">
        <v>4</v>
      </c>
      <c r="K6" s="11" t="s">
        <v>435</v>
      </c>
      <c r="L6" s="11" t="str">
        <f>TEXT(EventDetails!$B6, "mmmm")</f>
        <v>February</v>
      </c>
      <c r="M6" s="16">
        <f>(EventDetails!$F6*EventDetails!$G6)+EventDetails!$J6</f>
        <v>69</v>
      </c>
      <c r="N6" s="16">
        <f>(EventDetails!$F6*EventDetails!$E6)+IF(EventDetails!$H6=0, 25, (EventDetails!$H6*(EventDetails!$F6*EventDetails!$E6)))</f>
        <v>92.16</v>
      </c>
      <c r="O6" s="16">
        <f>EventDetails!$M6-EventDetails!$N6</f>
        <v>-23.159999999999997</v>
      </c>
      <c r="P6" s="17">
        <f>IFERROR(VLOOKUP(EventDetails!$I6,SalesTax!$A$2:$H$727,4,FALSE),0.0995)*EventDetails!$M6</f>
        <v>6.8654999999999999</v>
      </c>
      <c r="Q6" s="17" t="str">
        <f>IFERROR(PROPER(VLOOKUP(EventDetails!$I6,SalesTax!$A$2:$H$727,2,FALSE)),"- Interstate -")</f>
        <v>- Interstate -</v>
      </c>
    </row>
    <row r="7" spans="1:17" x14ac:dyDescent="0.35">
      <c r="A7" s="18" t="s">
        <v>440</v>
      </c>
      <c r="B7" s="19">
        <v>44264</v>
      </c>
      <c r="C7" s="20" t="s">
        <v>441</v>
      </c>
      <c r="D7" s="20" t="s">
        <v>442</v>
      </c>
      <c r="E7" s="21">
        <v>77</v>
      </c>
      <c r="F7" s="20">
        <v>3</v>
      </c>
      <c r="G7" s="21">
        <v>82</v>
      </c>
      <c r="H7" s="22">
        <v>0.28000000000000003</v>
      </c>
      <c r="I7" s="23">
        <v>89839</v>
      </c>
      <c r="J7" s="24">
        <v>33</v>
      </c>
      <c r="K7" s="20" t="s">
        <v>435</v>
      </c>
      <c r="L7" s="20" t="str">
        <f>TEXT(EventDetails!$B7, "mmmm")</f>
        <v>March</v>
      </c>
      <c r="M7" s="25">
        <f>(EventDetails!$F7*EventDetails!$G7)+EventDetails!$J7</f>
        <v>279</v>
      </c>
      <c r="N7" s="25">
        <f>(EventDetails!$F7*EventDetails!$E7)+IF(EventDetails!$H7=0, 25, (EventDetails!$H7*(EventDetails!$F7*EventDetails!$E7)))</f>
        <v>295.68</v>
      </c>
      <c r="O7" s="25">
        <f>EventDetails!$M7-EventDetails!$N7</f>
        <v>-16.680000000000007</v>
      </c>
      <c r="P7" s="26">
        <f>IFERROR(VLOOKUP(EventDetails!$I7,SalesTax!$A$2:$H$727,4,FALSE),0.0995)*EventDetails!$M7</f>
        <v>27.7605</v>
      </c>
      <c r="Q7" s="26" t="str">
        <f>IFERROR(PROPER(VLOOKUP(EventDetails!$I7,SalesTax!$A$2:$H$727,2,FALSE)),"- Interstate -")</f>
        <v>- Interstate -</v>
      </c>
    </row>
    <row r="8" spans="1:17" x14ac:dyDescent="0.35">
      <c r="A8" s="9" t="s">
        <v>443</v>
      </c>
      <c r="B8" s="10">
        <v>44267</v>
      </c>
      <c r="C8" s="11" t="s">
        <v>444</v>
      </c>
      <c r="D8" s="11" t="s">
        <v>445</v>
      </c>
      <c r="E8" s="12">
        <v>36</v>
      </c>
      <c r="F8" s="11">
        <v>1</v>
      </c>
      <c r="G8" s="12">
        <v>90</v>
      </c>
      <c r="H8" s="13">
        <v>0.28000000000000003</v>
      </c>
      <c r="I8" s="14">
        <v>98938</v>
      </c>
      <c r="J8" s="15">
        <v>24</v>
      </c>
      <c r="K8" s="11" t="s">
        <v>435</v>
      </c>
      <c r="L8" s="11" t="str">
        <f>TEXT(EventDetails!$B8, "mmmm")</f>
        <v>March</v>
      </c>
      <c r="M8" s="16">
        <f>(EventDetails!$F8*EventDetails!$G8)+EventDetails!$J8</f>
        <v>114</v>
      </c>
      <c r="N8" s="16">
        <f>(EventDetails!$F8*EventDetails!$E8)+IF(EventDetails!$H8=0, 25, (EventDetails!$H8*(EventDetails!$F8*EventDetails!$E8)))</f>
        <v>46.08</v>
      </c>
      <c r="O8" s="16">
        <f>EventDetails!$M8-EventDetails!$N8</f>
        <v>67.92</v>
      </c>
      <c r="P8" s="17">
        <f>IFERROR(VLOOKUP(EventDetails!$I8,SalesTax!$A$2:$H$727,4,FALSE),0.0995)*EventDetails!$M8</f>
        <v>8.6639999999999997</v>
      </c>
      <c r="Q8" s="17" t="str">
        <f>IFERROR(PROPER(VLOOKUP(EventDetails!$I8,SalesTax!$A$2:$H$727,2,FALSE)),"- Interstate -")</f>
        <v>Yakima County</v>
      </c>
    </row>
    <row r="9" spans="1:17" x14ac:dyDescent="0.35">
      <c r="A9" s="18" t="s">
        <v>446</v>
      </c>
      <c r="B9" s="19">
        <v>44281</v>
      </c>
      <c r="C9" s="20" t="s">
        <v>447</v>
      </c>
      <c r="D9" s="20" t="s">
        <v>448</v>
      </c>
      <c r="E9" s="21">
        <v>35</v>
      </c>
      <c r="F9" s="20">
        <v>2</v>
      </c>
      <c r="G9" s="21">
        <v>122</v>
      </c>
      <c r="H9" s="22">
        <v>0.28000000000000003</v>
      </c>
      <c r="I9" s="23">
        <v>98492</v>
      </c>
      <c r="J9" s="24">
        <v>38</v>
      </c>
      <c r="K9" s="20" t="s">
        <v>435</v>
      </c>
      <c r="L9" s="20" t="str">
        <f>TEXT(EventDetails!$B9, "mmmm")</f>
        <v>March</v>
      </c>
      <c r="M9" s="25">
        <f>(EventDetails!$F9*EventDetails!$G9)+EventDetails!$J9</f>
        <v>282</v>
      </c>
      <c r="N9" s="25">
        <f>(EventDetails!$F9*EventDetails!$E9)+IF(EventDetails!$H9=0, 25, (EventDetails!$H9*(EventDetails!$F9*EventDetails!$E9)))</f>
        <v>89.6</v>
      </c>
      <c r="O9" s="25">
        <f>EventDetails!$M9-EventDetails!$N9</f>
        <v>192.4</v>
      </c>
      <c r="P9" s="26">
        <f>IFERROR(VLOOKUP(EventDetails!$I9,SalesTax!$A$2:$H$727,4,FALSE),0.0995)*EventDetails!$M9</f>
        <v>20.585999999999999</v>
      </c>
      <c r="Q9" s="26" t="str">
        <f>IFERROR(PROPER(VLOOKUP(EventDetails!$I9,SalesTax!$A$2:$H$727,2,FALSE)),"- Interstate -")</f>
        <v>Lakewood</v>
      </c>
    </row>
    <row r="10" spans="1:17" x14ac:dyDescent="0.35">
      <c r="A10" s="9" t="s">
        <v>449</v>
      </c>
      <c r="B10" s="10">
        <v>44301</v>
      </c>
      <c r="C10" s="11" t="s">
        <v>437</v>
      </c>
      <c r="D10" s="11" t="s">
        <v>434</v>
      </c>
      <c r="E10" s="12">
        <v>99</v>
      </c>
      <c r="F10" s="11">
        <v>1.5</v>
      </c>
      <c r="G10" s="12">
        <v>69</v>
      </c>
      <c r="H10" s="13">
        <v>0.28000000000000003</v>
      </c>
      <c r="I10" s="14">
        <v>89308</v>
      </c>
      <c r="J10" s="15">
        <v>50</v>
      </c>
      <c r="K10" s="11" t="s">
        <v>435</v>
      </c>
      <c r="L10" s="11" t="str">
        <f>TEXT(EventDetails!$B10, "mmmm")</f>
        <v>April</v>
      </c>
      <c r="M10" s="16">
        <f>(EventDetails!$F10*EventDetails!$G10)+EventDetails!$J10</f>
        <v>153.5</v>
      </c>
      <c r="N10" s="16">
        <f>(EventDetails!$F10*EventDetails!$E10)+IF(EventDetails!$H10=0, 25, (EventDetails!$H10*(EventDetails!$F10*EventDetails!$E10)))</f>
        <v>190.08</v>
      </c>
      <c r="O10" s="16">
        <f>EventDetails!$M10-EventDetails!$N10</f>
        <v>-36.580000000000013</v>
      </c>
      <c r="P10" s="17">
        <f>IFERROR(VLOOKUP(EventDetails!$I10,SalesTax!$A$2:$H$727,4,FALSE),0.0995)*EventDetails!$M10</f>
        <v>15.273250000000001</v>
      </c>
      <c r="Q10" s="17" t="str">
        <f>IFERROR(PROPER(VLOOKUP(EventDetails!$I10,SalesTax!$A$2:$H$727,2,FALSE)),"- Interstate -")</f>
        <v>- Interstate -</v>
      </c>
    </row>
    <row r="11" spans="1:17" x14ac:dyDescent="0.35">
      <c r="A11" s="18" t="s">
        <v>450</v>
      </c>
      <c r="B11" s="19">
        <v>44307</v>
      </c>
      <c r="C11" s="20" t="s">
        <v>451</v>
      </c>
      <c r="D11" s="20" t="s">
        <v>452</v>
      </c>
      <c r="E11" s="21">
        <v>93</v>
      </c>
      <c r="F11" s="20">
        <v>1</v>
      </c>
      <c r="G11" s="21">
        <v>93</v>
      </c>
      <c r="H11" s="22">
        <v>0.28000000000000003</v>
      </c>
      <c r="I11" s="23">
        <v>98361</v>
      </c>
      <c r="J11" s="24">
        <v>39</v>
      </c>
      <c r="K11" s="20" t="s">
        <v>435</v>
      </c>
      <c r="L11" s="20" t="str">
        <f>TEXT(EventDetails!$B11, "mmmm")</f>
        <v>April</v>
      </c>
      <c r="M11" s="25">
        <f>(EventDetails!$F11*EventDetails!$G11)+EventDetails!$J11</f>
        <v>132</v>
      </c>
      <c r="N11" s="25">
        <f>(EventDetails!$F11*EventDetails!$E11)+IF(EventDetails!$H11=0, 25, (EventDetails!$H11*(EventDetails!$F11*EventDetails!$E11)))</f>
        <v>119.04</v>
      </c>
      <c r="O11" s="25">
        <f>EventDetails!$M11-EventDetails!$N11</f>
        <v>12.959999999999994</v>
      </c>
      <c r="P11" s="26">
        <f>IFERROR(VLOOKUP(EventDetails!$I11,SalesTax!$A$2:$H$727,4,FALSE),0.0995)*EventDetails!$M11</f>
        <v>7.92</v>
      </c>
      <c r="Q11" s="26" t="str">
        <f>IFERROR(PROPER(VLOOKUP(EventDetails!$I11,SalesTax!$A$2:$H$727,2,FALSE)),"- Interstate -")</f>
        <v>Lewis County</v>
      </c>
    </row>
    <row r="12" spans="1:17" x14ac:dyDescent="0.35">
      <c r="A12" s="9" t="s">
        <v>453</v>
      </c>
      <c r="B12" s="10">
        <v>44416</v>
      </c>
      <c r="C12" s="11" t="s">
        <v>454</v>
      </c>
      <c r="D12" s="11" t="s">
        <v>455</v>
      </c>
      <c r="E12" s="12">
        <v>104</v>
      </c>
      <c r="F12" s="11">
        <v>3</v>
      </c>
      <c r="G12" s="12">
        <v>111</v>
      </c>
      <c r="H12" s="13">
        <v>0.28000000000000003</v>
      </c>
      <c r="I12" s="14">
        <v>98286</v>
      </c>
      <c r="J12" s="15">
        <v>2</v>
      </c>
      <c r="K12" s="11" t="s">
        <v>435</v>
      </c>
      <c r="L12" s="11" t="str">
        <f>TEXT(EventDetails!$B12, "mmmm")</f>
        <v>August</v>
      </c>
      <c r="M12" s="16">
        <f>(EventDetails!$F12*EventDetails!$G12)+EventDetails!$J12</f>
        <v>335</v>
      </c>
      <c r="N12" s="16">
        <f>(EventDetails!$F12*EventDetails!$E12)+IF(EventDetails!$H12=0, 25, (EventDetails!$H12*(EventDetails!$F12*EventDetails!$E12)))</f>
        <v>399.36</v>
      </c>
      <c r="O12" s="16">
        <f>EventDetails!$M12-EventDetails!$N12</f>
        <v>-64.360000000000014</v>
      </c>
      <c r="P12" s="17">
        <f>IFERROR(VLOOKUP(EventDetails!$I12,SalesTax!$A$2:$H$727,4,FALSE),0.0995)*EventDetails!$M12</f>
        <v>32.494999999999997</v>
      </c>
      <c r="Q12" s="17" t="str">
        <f>IFERROR(PROPER(VLOOKUP(EventDetails!$I12,SalesTax!$A$2:$H$727,2,FALSE)),"- Interstate -")</f>
        <v>San Juan County</v>
      </c>
    </row>
    <row r="13" spans="1:17" x14ac:dyDescent="0.35">
      <c r="A13" s="18" t="s">
        <v>456</v>
      </c>
      <c r="B13" s="19">
        <v>44431</v>
      </c>
      <c r="C13" s="20" t="s">
        <v>457</v>
      </c>
      <c r="D13" s="20" t="s">
        <v>458</v>
      </c>
      <c r="E13" s="21">
        <v>42</v>
      </c>
      <c r="F13" s="20">
        <v>2</v>
      </c>
      <c r="G13" s="21">
        <v>141</v>
      </c>
      <c r="H13" s="22">
        <v>0.28000000000000003</v>
      </c>
      <c r="I13" s="23">
        <v>99135</v>
      </c>
      <c r="J13" s="24">
        <v>48</v>
      </c>
      <c r="K13" s="20" t="s">
        <v>435</v>
      </c>
      <c r="L13" s="20" t="str">
        <f>TEXT(EventDetails!$B13, "mmmm")</f>
        <v>August</v>
      </c>
      <c r="M13" s="25">
        <f>(EventDetails!$F13*EventDetails!$G13)+EventDetails!$J13</f>
        <v>330</v>
      </c>
      <c r="N13" s="25">
        <f>(EventDetails!$F13*EventDetails!$E13)+IF(EventDetails!$H13=0, 25, (EventDetails!$H13*(EventDetails!$F13*EventDetails!$E13)))</f>
        <v>107.52000000000001</v>
      </c>
      <c r="O13" s="25">
        <f>EventDetails!$M13-EventDetails!$N13</f>
        <v>222.48</v>
      </c>
      <c r="P13" s="26">
        <f>IFERROR(VLOOKUP(EventDetails!$I13,SalesTax!$A$2:$H$727,4,FALSE),0.0995)*EventDetails!$M13</f>
        <v>32.01</v>
      </c>
      <c r="Q13" s="26" t="str">
        <f>IFERROR(PROPER(VLOOKUP(EventDetails!$I13,SalesTax!$A$2:$H$727,2,FALSE)),"- Interstate -")</f>
        <v>Grant County</v>
      </c>
    </row>
    <row r="14" spans="1:17" x14ac:dyDescent="0.35">
      <c r="A14" s="9" t="s">
        <v>459</v>
      </c>
      <c r="B14" s="10">
        <v>44437</v>
      </c>
      <c r="C14" s="11" t="s">
        <v>460</v>
      </c>
      <c r="D14" s="11" t="s">
        <v>461</v>
      </c>
      <c r="E14" s="12">
        <v>40</v>
      </c>
      <c r="F14" s="11">
        <v>2</v>
      </c>
      <c r="G14" s="12">
        <v>64</v>
      </c>
      <c r="H14" s="13">
        <v>0.28000000000000003</v>
      </c>
      <c r="I14" s="14">
        <v>98270</v>
      </c>
      <c r="J14" s="15">
        <v>31</v>
      </c>
      <c r="K14" s="11" t="s">
        <v>435</v>
      </c>
      <c r="L14" s="11" t="str">
        <f>TEXT(EventDetails!$B14, "mmmm")</f>
        <v>August</v>
      </c>
      <c r="M14" s="16">
        <f>(EventDetails!$F14*EventDetails!$G14)+EventDetails!$J14</f>
        <v>159</v>
      </c>
      <c r="N14" s="16">
        <f>(EventDetails!$F14*EventDetails!$E14)+IF(EventDetails!$H14=0, 25, (EventDetails!$H14*(EventDetails!$F14*EventDetails!$E14)))</f>
        <v>102.4</v>
      </c>
      <c r="O14" s="16">
        <f>EventDetails!$M14-EventDetails!$N14</f>
        <v>56.599999999999994</v>
      </c>
      <c r="P14" s="17">
        <f>IFERROR(VLOOKUP(EventDetails!$I14,SalesTax!$A$2:$H$727,4,FALSE),0.0995)*EventDetails!$M14</f>
        <v>11.606999999999999</v>
      </c>
      <c r="Q14" s="17" t="str">
        <f>IFERROR(PROPER(VLOOKUP(EventDetails!$I14,SalesTax!$A$2:$H$727,2,FALSE)),"- Interstate -")</f>
        <v>Marysville</v>
      </c>
    </row>
    <row r="15" spans="1:17" x14ac:dyDescent="0.35">
      <c r="A15" s="18" t="s">
        <v>462</v>
      </c>
      <c r="B15" s="19">
        <v>44465</v>
      </c>
      <c r="C15" s="20" t="s">
        <v>463</v>
      </c>
      <c r="D15" s="20" t="s">
        <v>445</v>
      </c>
      <c r="E15" s="21">
        <v>36</v>
      </c>
      <c r="F15" s="20">
        <v>3</v>
      </c>
      <c r="G15" s="21">
        <v>120</v>
      </c>
      <c r="H15" s="22">
        <v>0.28000000000000003</v>
      </c>
      <c r="I15" s="23">
        <v>89521</v>
      </c>
      <c r="J15" s="24">
        <v>49</v>
      </c>
      <c r="K15" s="20" t="s">
        <v>435</v>
      </c>
      <c r="L15" s="20" t="str">
        <f>TEXT(EventDetails!$B15, "mmmm")</f>
        <v>September</v>
      </c>
      <c r="M15" s="25">
        <f>(EventDetails!$F15*EventDetails!$G15)+EventDetails!$J15</f>
        <v>409</v>
      </c>
      <c r="N15" s="25">
        <f>(EventDetails!$F15*EventDetails!$E15)+IF(EventDetails!$H15=0, 25, (EventDetails!$H15*(EventDetails!$F15*EventDetails!$E15)))</f>
        <v>138.24</v>
      </c>
      <c r="O15" s="25">
        <f>EventDetails!$M15-EventDetails!$N15</f>
        <v>270.76</v>
      </c>
      <c r="P15" s="26">
        <f>IFERROR(VLOOKUP(EventDetails!$I15,SalesTax!$A$2:$H$727,4,FALSE),0.0995)*EventDetails!$M15</f>
        <v>40.695500000000003</v>
      </c>
      <c r="Q15" s="26" t="str">
        <f>IFERROR(PROPER(VLOOKUP(EventDetails!$I15,SalesTax!$A$2:$H$727,2,FALSE)),"- Interstate -")</f>
        <v>- Interstate -</v>
      </c>
    </row>
    <row r="16" spans="1:17" x14ac:dyDescent="0.35">
      <c r="A16" s="9" t="s">
        <v>464</v>
      </c>
      <c r="B16" s="10">
        <v>44470</v>
      </c>
      <c r="C16" s="11" t="s">
        <v>465</v>
      </c>
      <c r="D16" s="11" t="s">
        <v>466</v>
      </c>
      <c r="E16" s="12">
        <v>50</v>
      </c>
      <c r="F16" s="11">
        <v>3</v>
      </c>
      <c r="G16" s="12">
        <v>64</v>
      </c>
      <c r="H16" s="13">
        <v>0.28000000000000003</v>
      </c>
      <c r="I16" s="14">
        <v>98166</v>
      </c>
      <c r="J16" s="15">
        <v>14</v>
      </c>
      <c r="K16" s="11" t="s">
        <v>435</v>
      </c>
      <c r="L16" s="11" t="str">
        <f>TEXT(EventDetails!$B16, "mmmm")</f>
        <v>October</v>
      </c>
      <c r="M16" s="16">
        <f>(EventDetails!$F16*EventDetails!$G16)+EventDetails!$J16</f>
        <v>206</v>
      </c>
      <c r="N16" s="16">
        <f>(EventDetails!$F16*EventDetails!$E16)+IF(EventDetails!$H16=0, 25, (EventDetails!$H16*(EventDetails!$F16*EventDetails!$E16)))</f>
        <v>192</v>
      </c>
      <c r="O16" s="16">
        <f>EventDetails!$M16-EventDetails!$N16</f>
        <v>14</v>
      </c>
      <c r="P16" s="17">
        <f>IFERROR(VLOOKUP(EventDetails!$I16,SalesTax!$A$2:$H$727,4,FALSE),0.0995)*EventDetails!$M16</f>
        <v>11.536</v>
      </c>
      <c r="Q16" s="17" t="str">
        <f>IFERROR(PROPER(VLOOKUP(EventDetails!$I16,SalesTax!$A$2:$H$727,2,FALSE)),"- Interstate -")</f>
        <v>Burien</v>
      </c>
    </row>
    <row r="17" spans="1:17" x14ac:dyDescent="0.35">
      <c r="A17" s="18" t="s">
        <v>467</v>
      </c>
      <c r="B17" s="19">
        <v>44483</v>
      </c>
      <c r="C17" s="20" t="s">
        <v>454</v>
      </c>
      <c r="D17" s="20" t="s">
        <v>468</v>
      </c>
      <c r="E17" s="21">
        <v>66</v>
      </c>
      <c r="F17" s="20">
        <v>3</v>
      </c>
      <c r="G17" s="21">
        <v>49</v>
      </c>
      <c r="H17" s="22">
        <v>0.28000000000000003</v>
      </c>
      <c r="I17" s="23">
        <v>89635</v>
      </c>
      <c r="J17" s="24">
        <v>48</v>
      </c>
      <c r="K17" s="20" t="s">
        <v>435</v>
      </c>
      <c r="L17" s="20" t="str">
        <f>TEXT(EventDetails!$B17, "mmmm")</f>
        <v>October</v>
      </c>
      <c r="M17" s="25">
        <f>(EventDetails!$F17*EventDetails!$G17)+EventDetails!$J17</f>
        <v>195</v>
      </c>
      <c r="N17" s="25">
        <f>(EventDetails!$F17*EventDetails!$E17)+IF(EventDetails!$H17=0, 25, (EventDetails!$H17*(EventDetails!$F17*EventDetails!$E17)))</f>
        <v>253.44</v>
      </c>
      <c r="O17" s="25">
        <f>EventDetails!$M17-EventDetails!$N17</f>
        <v>-58.44</v>
      </c>
      <c r="P17" s="26">
        <f>IFERROR(VLOOKUP(EventDetails!$I17,SalesTax!$A$2:$H$727,4,FALSE),0.0995)*EventDetails!$M17</f>
        <v>19.4025</v>
      </c>
      <c r="Q17" s="26" t="str">
        <f>IFERROR(PROPER(VLOOKUP(EventDetails!$I17,SalesTax!$A$2:$H$727,2,FALSE)),"- Interstate -")</f>
        <v>- Interstate -</v>
      </c>
    </row>
    <row r="18" spans="1:17" x14ac:dyDescent="0.35">
      <c r="A18" s="9" t="s">
        <v>469</v>
      </c>
      <c r="B18" s="10">
        <v>44512</v>
      </c>
      <c r="C18" s="11" t="s">
        <v>470</v>
      </c>
      <c r="D18" s="11" t="s">
        <v>452</v>
      </c>
      <c r="E18" s="12">
        <v>93</v>
      </c>
      <c r="F18" s="11">
        <v>2</v>
      </c>
      <c r="G18" s="12">
        <v>126</v>
      </c>
      <c r="H18" s="13">
        <v>0.28000000000000003</v>
      </c>
      <c r="I18" s="14">
        <v>98352</v>
      </c>
      <c r="J18" s="15">
        <v>48</v>
      </c>
      <c r="K18" s="11" t="s">
        <v>435</v>
      </c>
      <c r="L18" s="11" t="str">
        <f>TEXT(EventDetails!$B18, "mmmm")</f>
        <v>November</v>
      </c>
      <c r="M18" s="16">
        <f>(EventDetails!$F18*EventDetails!$G18)+EventDetails!$J18</f>
        <v>300</v>
      </c>
      <c r="N18" s="16">
        <f>(EventDetails!$F18*EventDetails!$E18)+IF(EventDetails!$H18=0, 25, (EventDetails!$H18*(EventDetails!$F18*EventDetails!$E18)))</f>
        <v>238.08</v>
      </c>
      <c r="O18" s="16">
        <f>EventDetails!$M18-EventDetails!$N18</f>
        <v>61.919999999999987</v>
      </c>
      <c r="P18" s="17">
        <f>IFERROR(VLOOKUP(EventDetails!$I18,SalesTax!$A$2:$H$727,4,FALSE),0.0995)*EventDetails!$M18</f>
        <v>28.5</v>
      </c>
      <c r="Q18" s="17" t="str">
        <f>IFERROR(PROPER(VLOOKUP(EventDetails!$I18,SalesTax!$A$2:$H$727,2,FALSE)),"- Interstate -")</f>
        <v>Sumner</v>
      </c>
    </row>
    <row r="19" spans="1:17" x14ac:dyDescent="0.35">
      <c r="A19" s="18" t="s">
        <v>471</v>
      </c>
      <c r="B19" s="19">
        <v>44513</v>
      </c>
      <c r="C19" s="20" t="s">
        <v>472</v>
      </c>
      <c r="D19" s="20" t="s">
        <v>473</v>
      </c>
      <c r="E19" s="21">
        <v>58</v>
      </c>
      <c r="F19" s="20">
        <v>2</v>
      </c>
      <c r="G19" s="21">
        <v>85</v>
      </c>
      <c r="H19" s="22">
        <v>0.28000000000000003</v>
      </c>
      <c r="I19" s="23">
        <v>98404</v>
      </c>
      <c r="J19" s="24">
        <v>58</v>
      </c>
      <c r="K19" s="20" t="s">
        <v>435</v>
      </c>
      <c r="L19" s="20" t="str">
        <f>TEXT(EventDetails!$B19, "mmmm")</f>
        <v>November</v>
      </c>
      <c r="M19" s="25">
        <f>(EventDetails!$F19*EventDetails!$G19)+EventDetails!$J19</f>
        <v>228</v>
      </c>
      <c r="N19" s="25">
        <f>(EventDetails!$F19*EventDetails!$E19)+IF(EventDetails!$H19=0, 25, (EventDetails!$H19*(EventDetails!$F19*EventDetails!$E19)))</f>
        <v>148.48000000000002</v>
      </c>
      <c r="O19" s="25">
        <f>EventDetails!$M19-EventDetails!$N19</f>
        <v>79.519999999999982</v>
      </c>
      <c r="P19" s="26">
        <f>IFERROR(VLOOKUP(EventDetails!$I19,SalesTax!$A$2:$H$727,4,FALSE),0.0995)*EventDetails!$M19</f>
        <v>11.856</v>
      </c>
      <c r="Q19" s="26" t="str">
        <f>IFERROR(PROPER(VLOOKUP(EventDetails!$I19,SalesTax!$A$2:$H$727,2,FALSE)),"- Interstate -")</f>
        <v>Tacoma</v>
      </c>
    </row>
    <row r="20" spans="1:17" x14ac:dyDescent="0.35">
      <c r="A20" s="9" t="s">
        <v>474</v>
      </c>
      <c r="B20" s="10">
        <v>44530</v>
      </c>
      <c r="C20" s="11" t="s">
        <v>444</v>
      </c>
      <c r="D20" s="11" t="s">
        <v>466</v>
      </c>
      <c r="E20" s="12">
        <v>50</v>
      </c>
      <c r="F20" s="11">
        <v>1</v>
      </c>
      <c r="G20" s="12">
        <v>113</v>
      </c>
      <c r="H20" s="13">
        <v>0.28000000000000003</v>
      </c>
      <c r="I20" s="14">
        <v>98397</v>
      </c>
      <c r="J20" s="15">
        <v>12</v>
      </c>
      <c r="K20" s="11" t="s">
        <v>435</v>
      </c>
      <c r="L20" s="11" t="str">
        <f>TEXT(EventDetails!$B20, "mmmm")</f>
        <v>November</v>
      </c>
      <c r="M20" s="16">
        <f>(EventDetails!$F20*EventDetails!$G20)+EventDetails!$J20</f>
        <v>125</v>
      </c>
      <c r="N20" s="16">
        <f>(EventDetails!$F20*EventDetails!$E20)+IF(EventDetails!$H20=0, 25, (EventDetails!$H20*(EventDetails!$F20*EventDetails!$E20)))</f>
        <v>64</v>
      </c>
      <c r="O20" s="16">
        <f>EventDetails!$M20-EventDetails!$N20</f>
        <v>61</v>
      </c>
      <c r="P20" s="17">
        <f>IFERROR(VLOOKUP(EventDetails!$I20,SalesTax!$A$2:$H$727,4,FALSE),0.0995)*EventDetails!$M20</f>
        <v>9.25</v>
      </c>
      <c r="Q20" s="17" t="str">
        <f>IFERROR(PROPER(VLOOKUP(EventDetails!$I20,SalesTax!$A$2:$H$727,2,FALSE)),"- Interstate -")</f>
        <v>Pierce County Non-Rta</v>
      </c>
    </row>
    <row r="21" spans="1:17" x14ac:dyDescent="0.35">
      <c r="A21" s="18" t="s">
        <v>475</v>
      </c>
      <c r="B21" s="19">
        <v>44217</v>
      </c>
      <c r="C21" s="20" t="s">
        <v>470</v>
      </c>
      <c r="D21" s="20" t="s">
        <v>452</v>
      </c>
      <c r="E21" s="21">
        <v>93</v>
      </c>
      <c r="F21" s="20">
        <v>1.5</v>
      </c>
      <c r="G21" s="21">
        <v>128</v>
      </c>
      <c r="H21" s="22">
        <v>0</v>
      </c>
      <c r="I21" s="23">
        <v>98940</v>
      </c>
      <c r="J21" s="24">
        <v>10</v>
      </c>
      <c r="K21" s="20" t="s">
        <v>476</v>
      </c>
      <c r="L21" s="20" t="str">
        <f>TEXT(EventDetails!$B21, "mmmm")</f>
        <v>January</v>
      </c>
      <c r="M21" s="25">
        <f>(EventDetails!$F21*EventDetails!$G21)+EventDetails!$J21</f>
        <v>202</v>
      </c>
      <c r="N21" s="25">
        <f>(EventDetails!$F21*EventDetails!$E21)+IF(EventDetails!$H21=0, 25, (EventDetails!$H21*(EventDetails!$F21*EventDetails!$E21)))</f>
        <v>164.5</v>
      </c>
      <c r="O21" s="25">
        <f>EventDetails!$M21-EventDetails!$N21</f>
        <v>37.5</v>
      </c>
      <c r="P21" s="26">
        <f>IFERROR(VLOOKUP(EventDetails!$I21,SalesTax!$A$2:$H$727,4,FALSE),0.0995)*EventDetails!$M21</f>
        <v>13.534000000000001</v>
      </c>
      <c r="Q21" s="26" t="str">
        <f>IFERROR(PROPER(VLOOKUP(EventDetails!$I21,SalesTax!$A$2:$H$727,2,FALSE)),"- Interstate -")</f>
        <v>Kittitas County</v>
      </c>
    </row>
    <row r="22" spans="1:17" x14ac:dyDescent="0.35">
      <c r="A22" s="9" t="s">
        <v>477</v>
      </c>
      <c r="B22" s="10">
        <v>44455</v>
      </c>
      <c r="C22" s="11" t="s">
        <v>460</v>
      </c>
      <c r="D22" s="11" t="s">
        <v>461</v>
      </c>
      <c r="E22" s="12">
        <v>40</v>
      </c>
      <c r="F22" s="11">
        <v>2</v>
      </c>
      <c r="G22" s="12">
        <v>131</v>
      </c>
      <c r="H22" s="13">
        <v>0</v>
      </c>
      <c r="I22" s="14">
        <v>99136</v>
      </c>
      <c r="J22" s="15">
        <v>45</v>
      </c>
      <c r="K22" s="11" t="s">
        <v>476</v>
      </c>
      <c r="L22" s="11" t="str">
        <f>TEXT(EventDetails!$B22, "mmmm")</f>
        <v>September</v>
      </c>
      <c r="M22" s="16">
        <f>(EventDetails!$F22*EventDetails!$G22)+EventDetails!$J22</f>
        <v>307</v>
      </c>
      <c r="N22" s="16">
        <f>(EventDetails!$F22*EventDetails!$E22)+IF(EventDetails!$H22=0, 25, (EventDetails!$H22*(EventDetails!$F22*EventDetails!$E22)))</f>
        <v>105</v>
      </c>
      <c r="O22" s="16">
        <f>EventDetails!$M22-EventDetails!$N22</f>
        <v>202</v>
      </c>
      <c r="P22" s="17">
        <f>IFERROR(VLOOKUP(EventDetails!$I22,SalesTax!$A$2:$H$727,4,FALSE),0.0995)*EventDetails!$M22</f>
        <v>27.63</v>
      </c>
      <c r="Q22" s="17" t="str">
        <f>IFERROR(PROPER(VLOOKUP(EventDetails!$I22,SalesTax!$A$2:$H$727,2,FALSE)),"- Interstate -")</f>
        <v>Whitman County</v>
      </c>
    </row>
    <row r="23" spans="1:17" x14ac:dyDescent="0.35">
      <c r="A23" s="18" t="s">
        <v>478</v>
      </c>
      <c r="B23" s="19">
        <v>44491</v>
      </c>
      <c r="C23" s="20" t="s">
        <v>442</v>
      </c>
      <c r="D23" s="20" t="s">
        <v>479</v>
      </c>
      <c r="E23" s="21">
        <v>25</v>
      </c>
      <c r="F23" s="20">
        <v>1</v>
      </c>
      <c r="G23" s="21">
        <v>50</v>
      </c>
      <c r="H23" s="22">
        <v>0</v>
      </c>
      <c r="I23" s="23">
        <v>89488</v>
      </c>
      <c r="J23" s="24">
        <v>55</v>
      </c>
      <c r="K23" s="20" t="s">
        <v>476</v>
      </c>
      <c r="L23" s="20" t="str">
        <f>TEXT(EventDetails!$B23, "mmmm")</f>
        <v>October</v>
      </c>
      <c r="M23" s="25">
        <f>(EventDetails!$F23*EventDetails!$G23)+EventDetails!$J23</f>
        <v>105</v>
      </c>
      <c r="N23" s="25">
        <f>(EventDetails!$F23*EventDetails!$E23)+IF(EventDetails!$H23=0, 25, (EventDetails!$H23*(EventDetails!$F23*EventDetails!$E23)))</f>
        <v>50</v>
      </c>
      <c r="O23" s="25">
        <f>EventDetails!$M23-EventDetails!$N23</f>
        <v>55</v>
      </c>
      <c r="P23" s="26">
        <f>IFERROR(VLOOKUP(EventDetails!$I23,SalesTax!$A$2:$H$727,4,FALSE),0.0995)*EventDetails!$M23</f>
        <v>10.4475</v>
      </c>
      <c r="Q23" s="26" t="str">
        <f>IFERROR(PROPER(VLOOKUP(EventDetails!$I23,SalesTax!$A$2:$H$727,2,FALSE)),"- Interstate -")</f>
        <v>- Interstate -</v>
      </c>
    </row>
    <row r="24" spans="1:17" x14ac:dyDescent="0.35">
      <c r="A24" s="9" t="s">
        <v>480</v>
      </c>
      <c r="B24" s="10">
        <v>44493</v>
      </c>
      <c r="C24" s="11" t="s">
        <v>441</v>
      </c>
      <c r="D24" s="11" t="s">
        <v>427</v>
      </c>
      <c r="E24" s="12">
        <v>38</v>
      </c>
      <c r="F24" s="11">
        <v>2</v>
      </c>
      <c r="G24" s="12">
        <v>77</v>
      </c>
      <c r="H24" s="13">
        <v>0</v>
      </c>
      <c r="I24" s="14">
        <v>98009</v>
      </c>
      <c r="J24" s="15">
        <v>13</v>
      </c>
      <c r="K24" s="11" t="s">
        <v>476</v>
      </c>
      <c r="L24" s="11" t="str">
        <f>TEXT(EventDetails!$B24, "mmmm")</f>
        <v>October</v>
      </c>
      <c r="M24" s="16">
        <f>(EventDetails!$F24*EventDetails!$G24)+EventDetails!$J24</f>
        <v>167</v>
      </c>
      <c r="N24" s="16">
        <f>(EventDetails!$F24*EventDetails!$E24)+IF(EventDetails!$H24=0, 25, (EventDetails!$H24*(EventDetails!$F24*EventDetails!$E24)))</f>
        <v>101</v>
      </c>
      <c r="O24" s="16">
        <f>EventDetails!$M24-EventDetails!$N24</f>
        <v>66</v>
      </c>
      <c r="P24" s="17">
        <f>IFERROR(VLOOKUP(EventDetails!$I24,SalesTax!$A$2:$H$727,4,FALSE),0.0995)*EventDetails!$M24</f>
        <v>13.861000000000001</v>
      </c>
      <c r="Q24" s="17" t="str">
        <f>IFERROR(PROPER(VLOOKUP(EventDetails!$I24,SalesTax!$A$2:$H$727,2,FALSE)),"- Interstate -")</f>
        <v>Bellevue</v>
      </c>
    </row>
    <row r="25" spans="1:17" x14ac:dyDescent="0.35">
      <c r="A25" s="18" t="s">
        <v>481</v>
      </c>
      <c r="B25" s="19">
        <v>44201</v>
      </c>
      <c r="C25" s="20" t="s">
        <v>482</v>
      </c>
      <c r="D25" s="20" t="s">
        <v>455</v>
      </c>
      <c r="E25" s="21">
        <v>104</v>
      </c>
      <c r="F25" s="20">
        <v>3</v>
      </c>
      <c r="G25" s="21">
        <v>71</v>
      </c>
      <c r="H25" s="22">
        <v>0.33</v>
      </c>
      <c r="I25" s="23">
        <v>89899</v>
      </c>
      <c r="J25" s="24">
        <v>55</v>
      </c>
      <c r="K25" s="20" t="s">
        <v>483</v>
      </c>
      <c r="L25" s="20" t="str">
        <f>TEXT(EventDetails!$B25, "mmmm")</f>
        <v>January</v>
      </c>
      <c r="M25" s="25">
        <f>(EventDetails!$F25*EventDetails!$G25)+EventDetails!$J25</f>
        <v>268</v>
      </c>
      <c r="N25" s="25">
        <f>(EventDetails!$F25*EventDetails!$E25)+IF(EventDetails!$H25=0, 25, (EventDetails!$H25*(EventDetails!$F25*EventDetails!$E25)))</f>
        <v>414.96000000000004</v>
      </c>
      <c r="O25" s="25">
        <f>EventDetails!$M25-EventDetails!$N25</f>
        <v>-146.96000000000004</v>
      </c>
      <c r="P25" s="26">
        <f>IFERROR(VLOOKUP(EventDetails!$I25,SalesTax!$A$2:$H$727,4,FALSE),0.0995)*EventDetails!$M25</f>
        <v>26.666</v>
      </c>
      <c r="Q25" s="26" t="str">
        <f>IFERROR(PROPER(VLOOKUP(EventDetails!$I25,SalesTax!$A$2:$H$727,2,FALSE)),"- Interstate -")</f>
        <v>- Interstate -</v>
      </c>
    </row>
    <row r="26" spans="1:17" x14ac:dyDescent="0.35">
      <c r="A26" s="9" t="s">
        <v>484</v>
      </c>
      <c r="B26" s="10">
        <v>44248</v>
      </c>
      <c r="C26" s="11" t="s">
        <v>485</v>
      </c>
      <c r="D26" s="11" t="s">
        <v>486</v>
      </c>
      <c r="E26" s="12">
        <v>74</v>
      </c>
      <c r="F26" s="11">
        <v>1.5</v>
      </c>
      <c r="G26" s="12">
        <v>125</v>
      </c>
      <c r="H26" s="13">
        <v>0.33</v>
      </c>
      <c r="I26" s="14">
        <v>98668</v>
      </c>
      <c r="J26" s="15">
        <v>38</v>
      </c>
      <c r="K26" s="11" t="s">
        <v>483</v>
      </c>
      <c r="L26" s="11" t="str">
        <f>TEXT(EventDetails!$B26, "mmmm")</f>
        <v>February</v>
      </c>
      <c r="M26" s="16">
        <f>(EventDetails!$F26*EventDetails!$G26)+EventDetails!$J26</f>
        <v>225.5</v>
      </c>
      <c r="N26" s="16">
        <f>(EventDetails!$F26*EventDetails!$E26)+IF(EventDetails!$H26=0, 25, (EventDetails!$H26*(EventDetails!$F26*EventDetails!$E26)))</f>
        <v>147.63</v>
      </c>
      <c r="O26" s="16">
        <f>EventDetails!$M26-EventDetails!$N26</f>
        <v>77.87</v>
      </c>
      <c r="P26" s="17">
        <f>IFERROR(VLOOKUP(EventDetails!$I26,SalesTax!$A$2:$H$727,4,FALSE),0.0995)*EventDetails!$M26</f>
        <v>12.4025</v>
      </c>
      <c r="Q26" s="17" t="str">
        <f>IFERROR(PROPER(VLOOKUP(EventDetails!$I26,SalesTax!$A$2:$H$727,2,FALSE)),"- Interstate -")</f>
        <v>Vancouver</v>
      </c>
    </row>
    <row r="27" spans="1:17" x14ac:dyDescent="0.35">
      <c r="A27" s="18" t="s">
        <v>487</v>
      </c>
      <c r="B27" s="19">
        <v>44313</v>
      </c>
      <c r="C27" s="20" t="s">
        <v>488</v>
      </c>
      <c r="D27" s="20" t="s">
        <v>489</v>
      </c>
      <c r="E27" s="21">
        <v>81</v>
      </c>
      <c r="F27" s="20">
        <v>3</v>
      </c>
      <c r="G27" s="21">
        <v>114</v>
      </c>
      <c r="H27" s="22">
        <v>0.33</v>
      </c>
      <c r="I27" s="23">
        <v>99322</v>
      </c>
      <c r="J27" s="24">
        <v>47</v>
      </c>
      <c r="K27" s="20" t="s">
        <v>483</v>
      </c>
      <c r="L27" s="20" t="str">
        <f>TEXT(EventDetails!$B27, "mmmm")</f>
        <v>April</v>
      </c>
      <c r="M27" s="25">
        <f>(EventDetails!$F27*EventDetails!$G27)+EventDetails!$J27</f>
        <v>389</v>
      </c>
      <c r="N27" s="25">
        <f>(EventDetails!$F27*EventDetails!$E27)+IF(EventDetails!$H27=0, 25, (EventDetails!$H27*(EventDetails!$F27*EventDetails!$E27)))</f>
        <v>323.19</v>
      </c>
      <c r="O27" s="25">
        <f>EventDetails!$M27-EventDetails!$N27</f>
        <v>65.81</v>
      </c>
      <c r="P27" s="26">
        <f>IFERROR(VLOOKUP(EventDetails!$I27,SalesTax!$A$2:$H$727,4,FALSE),0.0995)*EventDetails!$M27</f>
        <v>23.728999999999999</v>
      </c>
      <c r="Q27" s="26" t="str">
        <f>IFERROR(PROPER(VLOOKUP(EventDetails!$I27,SalesTax!$A$2:$H$727,2,FALSE)),"- Interstate -")</f>
        <v>Klickitat County</v>
      </c>
    </row>
    <row r="28" spans="1:17" x14ac:dyDescent="0.35">
      <c r="A28" s="9" t="s">
        <v>490</v>
      </c>
      <c r="B28" s="10">
        <v>44332</v>
      </c>
      <c r="C28" s="11" t="s">
        <v>491</v>
      </c>
      <c r="D28" s="11" t="s">
        <v>492</v>
      </c>
      <c r="E28" s="12">
        <v>92</v>
      </c>
      <c r="F28" s="11">
        <v>1</v>
      </c>
      <c r="G28" s="12">
        <v>142</v>
      </c>
      <c r="H28" s="13">
        <v>0.33</v>
      </c>
      <c r="I28" s="14">
        <v>98934</v>
      </c>
      <c r="J28" s="15">
        <v>13</v>
      </c>
      <c r="K28" s="11" t="s">
        <v>483</v>
      </c>
      <c r="L28" s="11" t="str">
        <f>TEXT(EventDetails!$B28, "mmmm")</f>
        <v>May</v>
      </c>
      <c r="M28" s="16">
        <f>(EventDetails!$F28*EventDetails!$G28)+EventDetails!$J28</f>
        <v>155</v>
      </c>
      <c r="N28" s="16">
        <f>(EventDetails!$F28*EventDetails!$E28)+IF(EventDetails!$H28=0, 25, (EventDetails!$H28*(EventDetails!$F28*EventDetails!$E28)))</f>
        <v>122.36</v>
      </c>
      <c r="O28" s="16">
        <f>EventDetails!$M28-EventDetails!$N28</f>
        <v>32.64</v>
      </c>
      <c r="P28" s="17">
        <f>IFERROR(VLOOKUP(EventDetails!$I28,SalesTax!$A$2:$H$727,4,FALSE),0.0995)*EventDetails!$M28</f>
        <v>9.92</v>
      </c>
      <c r="Q28" s="17" t="str">
        <f>IFERROR(PROPER(VLOOKUP(EventDetails!$I28,SalesTax!$A$2:$H$727,2,FALSE)),"- Interstate -")</f>
        <v>Kittitas (City)</v>
      </c>
    </row>
    <row r="29" spans="1:17" x14ac:dyDescent="0.35">
      <c r="A29" s="18" t="s">
        <v>493</v>
      </c>
      <c r="B29" s="19">
        <v>44397</v>
      </c>
      <c r="C29" s="20" t="s">
        <v>494</v>
      </c>
      <c r="D29" s="20" t="s">
        <v>486</v>
      </c>
      <c r="E29" s="21">
        <v>74</v>
      </c>
      <c r="F29" s="20">
        <v>1</v>
      </c>
      <c r="G29" s="21">
        <v>120</v>
      </c>
      <c r="H29" s="22">
        <v>0.33</v>
      </c>
      <c r="I29" s="23">
        <v>98376</v>
      </c>
      <c r="J29" s="24">
        <v>29</v>
      </c>
      <c r="K29" s="20" t="s">
        <v>483</v>
      </c>
      <c r="L29" s="20" t="str">
        <f>TEXT(EventDetails!$B29, "mmmm")</f>
        <v>July</v>
      </c>
      <c r="M29" s="25">
        <f>(EventDetails!$F29*EventDetails!$G29)+EventDetails!$J29</f>
        <v>149</v>
      </c>
      <c r="N29" s="25">
        <f>(EventDetails!$F29*EventDetails!$E29)+IF(EventDetails!$H29=0, 25, (EventDetails!$H29*(EventDetails!$F29*EventDetails!$E29)))</f>
        <v>98.42</v>
      </c>
      <c r="O29" s="25">
        <f>EventDetails!$M29-EventDetails!$N29</f>
        <v>50.58</v>
      </c>
      <c r="P29" s="26">
        <f>IFERROR(VLOOKUP(EventDetails!$I29,SalesTax!$A$2:$H$727,4,FALSE),0.0995)*EventDetails!$M29</f>
        <v>7.45</v>
      </c>
      <c r="Q29" s="26" t="str">
        <f>IFERROR(PROPER(VLOOKUP(EventDetails!$I29,SalesTax!$A$2:$H$727,2,FALSE)),"- Interstate -")</f>
        <v>Jefferson County</v>
      </c>
    </row>
    <row r="30" spans="1:17" x14ac:dyDescent="0.35">
      <c r="A30" s="9" t="s">
        <v>495</v>
      </c>
      <c r="B30" s="10">
        <v>44472</v>
      </c>
      <c r="C30" s="11" t="s">
        <v>496</v>
      </c>
      <c r="D30" s="11" t="s">
        <v>445</v>
      </c>
      <c r="E30" s="12">
        <v>36</v>
      </c>
      <c r="F30" s="11">
        <v>3</v>
      </c>
      <c r="G30" s="12">
        <v>146</v>
      </c>
      <c r="H30" s="13">
        <v>0.33</v>
      </c>
      <c r="I30" s="14">
        <v>98507</v>
      </c>
      <c r="J30" s="15">
        <v>48</v>
      </c>
      <c r="K30" s="11" t="s">
        <v>483</v>
      </c>
      <c r="L30" s="11" t="str">
        <f>TEXT(EventDetails!$B30, "mmmm")</f>
        <v>October</v>
      </c>
      <c r="M30" s="16">
        <f>(EventDetails!$F30*EventDetails!$G30)+EventDetails!$J30</f>
        <v>486</v>
      </c>
      <c r="N30" s="16">
        <f>(EventDetails!$F30*EventDetails!$E30)+IF(EventDetails!$H30=0, 25, (EventDetails!$H30*(EventDetails!$F30*EventDetails!$E30)))</f>
        <v>143.63999999999999</v>
      </c>
      <c r="O30" s="16">
        <f>EventDetails!$M30-EventDetails!$N30</f>
        <v>342.36</v>
      </c>
      <c r="P30" s="17">
        <f>IFERROR(VLOOKUP(EventDetails!$I30,SalesTax!$A$2:$H$727,4,FALSE),0.0995)*EventDetails!$M30</f>
        <v>24.785999999999998</v>
      </c>
      <c r="Q30" s="17" t="str">
        <f>IFERROR(PROPER(VLOOKUP(EventDetails!$I30,SalesTax!$A$2:$H$727,2,FALSE)),"- Interstate -")</f>
        <v>Olympia</v>
      </c>
    </row>
    <row r="31" spans="1:17" x14ac:dyDescent="0.35">
      <c r="A31" s="18" t="s">
        <v>497</v>
      </c>
      <c r="B31" s="19">
        <v>44517</v>
      </c>
      <c r="C31" s="20" t="s">
        <v>498</v>
      </c>
      <c r="D31" s="20" t="s">
        <v>479</v>
      </c>
      <c r="E31" s="21">
        <v>25</v>
      </c>
      <c r="F31" s="20">
        <v>1</v>
      </c>
      <c r="G31" s="21">
        <v>68</v>
      </c>
      <c r="H31" s="22">
        <v>0.33</v>
      </c>
      <c r="I31" s="23">
        <v>89421</v>
      </c>
      <c r="J31" s="24">
        <v>9</v>
      </c>
      <c r="K31" s="20" t="s">
        <v>483</v>
      </c>
      <c r="L31" s="20" t="str">
        <f>TEXT(EventDetails!$B31, "mmmm")</f>
        <v>November</v>
      </c>
      <c r="M31" s="25">
        <f>(EventDetails!$F31*EventDetails!$G31)+EventDetails!$J31</f>
        <v>77</v>
      </c>
      <c r="N31" s="25">
        <f>(EventDetails!$F31*EventDetails!$E31)+IF(EventDetails!$H31=0, 25, (EventDetails!$H31*(EventDetails!$F31*EventDetails!$E31)))</f>
        <v>33.25</v>
      </c>
      <c r="O31" s="25">
        <f>EventDetails!$M31-EventDetails!$N31</f>
        <v>43.75</v>
      </c>
      <c r="P31" s="26">
        <f>IFERROR(VLOOKUP(EventDetails!$I31,SalesTax!$A$2:$H$727,4,FALSE),0.0995)*EventDetails!$M31</f>
        <v>7.6615000000000002</v>
      </c>
      <c r="Q31" s="26" t="str">
        <f>IFERROR(PROPER(VLOOKUP(EventDetails!$I31,SalesTax!$A$2:$H$727,2,FALSE)),"- Interstate -")</f>
        <v>- Interstate -</v>
      </c>
    </row>
    <row r="32" spans="1:17" x14ac:dyDescent="0.35">
      <c r="A32" s="9" t="s">
        <v>499</v>
      </c>
      <c r="B32" s="10">
        <v>44518</v>
      </c>
      <c r="C32" s="11" t="s">
        <v>500</v>
      </c>
      <c r="D32" s="11" t="s">
        <v>479</v>
      </c>
      <c r="E32" s="12">
        <v>25</v>
      </c>
      <c r="F32" s="11">
        <v>3</v>
      </c>
      <c r="G32" s="12">
        <v>75</v>
      </c>
      <c r="H32" s="13">
        <v>0.33</v>
      </c>
      <c r="I32" s="14">
        <v>89540</v>
      </c>
      <c r="J32" s="15">
        <v>20</v>
      </c>
      <c r="K32" s="11" t="s">
        <v>483</v>
      </c>
      <c r="L32" s="11" t="str">
        <f>TEXT(EventDetails!$B32, "mmmm")</f>
        <v>November</v>
      </c>
      <c r="M32" s="16">
        <f>(EventDetails!$F32*EventDetails!$G32)+EventDetails!$J32</f>
        <v>245</v>
      </c>
      <c r="N32" s="16">
        <f>(EventDetails!$F32*EventDetails!$E32)+IF(EventDetails!$H32=0, 25, (EventDetails!$H32*(EventDetails!$F32*EventDetails!$E32)))</f>
        <v>99.75</v>
      </c>
      <c r="O32" s="16">
        <f>EventDetails!$M32-EventDetails!$N32</f>
        <v>145.25</v>
      </c>
      <c r="P32" s="17">
        <f>IFERROR(VLOOKUP(EventDetails!$I32,SalesTax!$A$2:$H$727,4,FALSE),0.0995)*EventDetails!$M32</f>
        <v>24.377500000000001</v>
      </c>
      <c r="Q32" s="17" t="str">
        <f>IFERROR(PROPER(VLOOKUP(EventDetails!$I32,SalesTax!$A$2:$H$727,2,FALSE)),"- Interstate -")</f>
        <v>- Interstate -</v>
      </c>
    </row>
    <row r="33" spans="1:17" x14ac:dyDescent="0.35">
      <c r="A33" s="18" t="s">
        <v>501</v>
      </c>
      <c r="B33" s="19">
        <v>44521</v>
      </c>
      <c r="C33" s="20" t="s">
        <v>500</v>
      </c>
      <c r="D33" s="20" t="s">
        <v>479</v>
      </c>
      <c r="E33" s="21">
        <v>25</v>
      </c>
      <c r="F33" s="20">
        <v>2</v>
      </c>
      <c r="G33" s="21">
        <v>75</v>
      </c>
      <c r="H33" s="22">
        <v>0.33</v>
      </c>
      <c r="I33" s="23">
        <v>99126</v>
      </c>
      <c r="J33" s="24">
        <v>20</v>
      </c>
      <c r="K33" s="20" t="s">
        <v>483</v>
      </c>
      <c r="L33" s="20" t="str">
        <f>TEXT(EventDetails!$B33, "mmmm")</f>
        <v>November</v>
      </c>
      <c r="M33" s="25">
        <f>(EventDetails!$F33*EventDetails!$G33)+EventDetails!$J33</f>
        <v>170</v>
      </c>
      <c r="N33" s="25">
        <f>(EventDetails!$F33*EventDetails!$E33)+IF(EventDetails!$H33=0, 25, (EventDetails!$H33*(EventDetails!$F33*EventDetails!$E33)))</f>
        <v>66.5</v>
      </c>
      <c r="O33" s="25">
        <f>EventDetails!$M33-EventDetails!$N33</f>
        <v>103.5</v>
      </c>
      <c r="P33" s="26">
        <f>IFERROR(VLOOKUP(EventDetails!$I33,SalesTax!$A$2:$H$727,4,FALSE),0.0995)*EventDetails!$M33</f>
        <v>15.469999999999999</v>
      </c>
      <c r="Q33" s="26" t="str">
        <f>IFERROR(PROPER(VLOOKUP(EventDetails!$I33,SalesTax!$A$2:$H$727,2,FALSE)),"- Interstate -")</f>
        <v>Stevens County</v>
      </c>
    </row>
    <row r="34" spans="1:17" x14ac:dyDescent="0.35">
      <c r="A34" s="9" t="s">
        <v>502</v>
      </c>
      <c r="B34" s="10">
        <v>44523</v>
      </c>
      <c r="C34" s="11" t="s">
        <v>500</v>
      </c>
      <c r="D34" s="11" t="s">
        <v>479</v>
      </c>
      <c r="E34" s="12">
        <v>25</v>
      </c>
      <c r="F34" s="11">
        <v>2</v>
      </c>
      <c r="G34" s="12">
        <v>75</v>
      </c>
      <c r="H34" s="13">
        <v>0.33</v>
      </c>
      <c r="I34" s="14">
        <v>99324</v>
      </c>
      <c r="J34" s="15">
        <v>20</v>
      </c>
      <c r="K34" s="11" t="s">
        <v>483</v>
      </c>
      <c r="L34" s="11" t="str">
        <f>TEXT(EventDetails!$B34, "mmmm")</f>
        <v>November</v>
      </c>
      <c r="M34" s="16">
        <f>(EventDetails!$F34*EventDetails!$G34)+EventDetails!$J34</f>
        <v>170</v>
      </c>
      <c r="N34" s="16">
        <f>(EventDetails!$F34*EventDetails!$E34)+IF(EventDetails!$H34=0, 25, (EventDetails!$H34*(EventDetails!$F34*EventDetails!$E34)))</f>
        <v>66.5</v>
      </c>
      <c r="O34" s="16">
        <f>EventDetails!$M34-EventDetails!$N34</f>
        <v>103.5</v>
      </c>
      <c r="P34" s="17">
        <f>IFERROR(VLOOKUP(EventDetails!$I34,SalesTax!$A$2:$H$727,4,FALSE),0.0995)*EventDetails!$M34</f>
        <v>11.9</v>
      </c>
      <c r="Q34" s="17" t="str">
        <f>IFERROR(PROPER(VLOOKUP(EventDetails!$I34,SalesTax!$A$2:$H$727,2,FALSE)),"- Interstate -")</f>
        <v>College Place</v>
      </c>
    </row>
    <row r="35" spans="1:17" x14ac:dyDescent="0.35">
      <c r="A35" s="18" t="s">
        <v>503</v>
      </c>
      <c r="B35" s="19">
        <v>44143</v>
      </c>
      <c r="C35" s="20" t="s">
        <v>498</v>
      </c>
      <c r="D35" s="20" t="s">
        <v>448</v>
      </c>
      <c r="E35" s="21">
        <v>35</v>
      </c>
      <c r="F35" s="20">
        <v>1.5</v>
      </c>
      <c r="G35" s="21">
        <v>134</v>
      </c>
      <c r="H35" s="22">
        <v>0.35</v>
      </c>
      <c r="I35" s="23">
        <v>89071</v>
      </c>
      <c r="J35" s="24">
        <v>37</v>
      </c>
      <c r="K35" s="20" t="s">
        <v>504</v>
      </c>
      <c r="L35" s="20" t="str">
        <f>TEXT(EventDetails!$B35, "mmmm")</f>
        <v>November</v>
      </c>
      <c r="M35" s="25">
        <f>(EventDetails!$F35*EventDetails!$G35)+EventDetails!$J35</f>
        <v>238</v>
      </c>
      <c r="N35" s="25">
        <f>(EventDetails!$F35*EventDetails!$E35)+IF(EventDetails!$H35=0, 25, (EventDetails!$H35*(EventDetails!$F35*EventDetails!$E35)))</f>
        <v>70.875</v>
      </c>
      <c r="O35" s="25">
        <f>EventDetails!$M35-EventDetails!$N35</f>
        <v>167.125</v>
      </c>
      <c r="P35" s="26">
        <f>IFERROR(VLOOKUP(EventDetails!$I35,SalesTax!$A$2:$H$727,4,FALSE),0.0995)*EventDetails!$M35</f>
        <v>23.681000000000001</v>
      </c>
      <c r="Q35" s="26" t="str">
        <f>IFERROR(PROPER(VLOOKUP(EventDetails!$I35,SalesTax!$A$2:$H$727,2,FALSE)),"- Interstate -")</f>
        <v>- Interstate -</v>
      </c>
    </row>
    <row r="36" spans="1:17" x14ac:dyDescent="0.35">
      <c r="A36" s="9" t="s">
        <v>505</v>
      </c>
      <c r="B36" s="10">
        <v>44174</v>
      </c>
      <c r="C36" s="11" t="s">
        <v>447</v>
      </c>
      <c r="D36" s="11" t="s">
        <v>506</v>
      </c>
      <c r="E36" s="12">
        <v>94</v>
      </c>
      <c r="F36" s="11">
        <v>2</v>
      </c>
      <c r="G36" s="12">
        <v>73</v>
      </c>
      <c r="H36" s="13">
        <v>0.35</v>
      </c>
      <c r="I36" s="14">
        <v>89398</v>
      </c>
      <c r="J36" s="15">
        <v>36</v>
      </c>
      <c r="K36" s="11" t="s">
        <v>504</v>
      </c>
      <c r="L36" s="11" t="str">
        <f>TEXT(EventDetails!$B36, "mmmm")</f>
        <v>December</v>
      </c>
      <c r="M36" s="16">
        <f>(EventDetails!$F36*EventDetails!$G36)+EventDetails!$J36</f>
        <v>182</v>
      </c>
      <c r="N36" s="16">
        <f>(EventDetails!$F36*EventDetails!$E36)+IF(EventDetails!$H36=0, 25, (EventDetails!$H36*(EventDetails!$F36*EventDetails!$E36)))</f>
        <v>253.8</v>
      </c>
      <c r="O36" s="16">
        <f>EventDetails!$M36-EventDetails!$N36</f>
        <v>-71.800000000000011</v>
      </c>
      <c r="P36" s="17">
        <f>IFERROR(VLOOKUP(EventDetails!$I36,SalesTax!$A$2:$H$727,4,FALSE),0.0995)*EventDetails!$M36</f>
        <v>18.109000000000002</v>
      </c>
      <c r="Q36" s="17" t="str">
        <f>IFERROR(PROPER(VLOOKUP(EventDetails!$I36,SalesTax!$A$2:$H$727,2,FALSE)),"- Interstate -")</f>
        <v>- Interstate -</v>
      </c>
    </row>
    <row r="37" spans="1:17" x14ac:dyDescent="0.35">
      <c r="A37" s="18" t="s">
        <v>507</v>
      </c>
      <c r="B37" s="19">
        <v>44256</v>
      </c>
      <c r="C37" s="20" t="s">
        <v>426</v>
      </c>
      <c r="D37" s="20" t="s">
        <v>427</v>
      </c>
      <c r="E37" s="21">
        <v>38</v>
      </c>
      <c r="F37" s="20">
        <v>2</v>
      </c>
      <c r="G37" s="21">
        <v>111</v>
      </c>
      <c r="H37" s="22">
        <v>0.35</v>
      </c>
      <c r="I37" s="23">
        <v>98138</v>
      </c>
      <c r="J37" s="24">
        <v>50</v>
      </c>
      <c r="K37" s="20" t="s">
        <v>504</v>
      </c>
      <c r="L37" s="20" t="str">
        <f>TEXT(EventDetails!$B37, "mmmm")</f>
        <v>March</v>
      </c>
      <c r="M37" s="25">
        <f>(EventDetails!$F37*EventDetails!$G37)+EventDetails!$J37</f>
        <v>272</v>
      </c>
      <c r="N37" s="25">
        <f>(EventDetails!$F37*EventDetails!$E37)+IF(EventDetails!$H37=0, 25, (EventDetails!$H37*(EventDetails!$F37*EventDetails!$E37)))</f>
        <v>102.6</v>
      </c>
      <c r="O37" s="25">
        <f>EventDetails!$M37-EventDetails!$N37</f>
        <v>169.4</v>
      </c>
      <c r="P37" s="26">
        <f>IFERROR(VLOOKUP(EventDetails!$I37,SalesTax!$A$2:$H$727,4,FALSE),0.0995)*EventDetails!$M37</f>
        <v>16.047999999999998</v>
      </c>
      <c r="Q37" s="26" t="str">
        <f>IFERROR(PROPER(VLOOKUP(EventDetails!$I37,SalesTax!$A$2:$H$727,2,FALSE)),"- Interstate -")</f>
        <v>Tukwila</v>
      </c>
    </row>
    <row r="38" spans="1:17" x14ac:dyDescent="0.35">
      <c r="A38" s="9" t="s">
        <v>508</v>
      </c>
      <c r="B38" s="10">
        <v>44261</v>
      </c>
      <c r="C38" s="11" t="s">
        <v>437</v>
      </c>
      <c r="D38" s="11" t="s">
        <v>509</v>
      </c>
      <c r="E38" s="12">
        <v>21</v>
      </c>
      <c r="F38" s="11">
        <v>0.5</v>
      </c>
      <c r="G38" s="12">
        <v>55</v>
      </c>
      <c r="H38" s="13">
        <v>0.35</v>
      </c>
      <c r="I38" s="14">
        <v>89790</v>
      </c>
      <c r="J38" s="15">
        <v>34</v>
      </c>
      <c r="K38" s="11" t="s">
        <v>504</v>
      </c>
      <c r="L38" s="11" t="str">
        <f>TEXT(EventDetails!$B38, "mmmm")</f>
        <v>March</v>
      </c>
      <c r="M38" s="16">
        <f>(EventDetails!$F38*EventDetails!$G38)+EventDetails!$J38</f>
        <v>61.5</v>
      </c>
      <c r="N38" s="16">
        <f>(EventDetails!$F38*EventDetails!$E38)+IF(EventDetails!$H38=0, 25, (EventDetails!$H38*(EventDetails!$F38*EventDetails!$E38)))</f>
        <v>14.175000000000001</v>
      </c>
      <c r="O38" s="16">
        <f>EventDetails!$M38-EventDetails!$N38</f>
        <v>47.325000000000003</v>
      </c>
      <c r="P38" s="17">
        <f>IFERROR(VLOOKUP(EventDetails!$I38,SalesTax!$A$2:$H$727,4,FALSE),0.0995)*EventDetails!$M38</f>
        <v>6.1192500000000001</v>
      </c>
      <c r="Q38" s="17" t="str">
        <f>IFERROR(PROPER(VLOOKUP(EventDetails!$I38,SalesTax!$A$2:$H$727,2,FALSE)),"- Interstate -")</f>
        <v>- Interstate -</v>
      </c>
    </row>
    <row r="39" spans="1:17" x14ac:dyDescent="0.35">
      <c r="A39" s="18" t="s">
        <v>510</v>
      </c>
      <c r="B39" s="19">
        <v>44279</v>
      </c>
      <c r="C39" s="20" t="s">
        <v>454</v>
      </c>
      <c r="D39" s="20" t="s">
        <v>458</v>
      </c>
      <c r="E39" s="21">
        <v>42</v>
      </c>
      <c r="F39" s="20">
        <v>2</v>
      </c>
      <c r="G39" s="21">
        <v>61</v>
      </c>
      <c r="H39" s="22">
        <v>0.35</v>
      </c>
      <c r="I39" s="23">
        <v>99345</v>
      </c>
      <c r="J39" s="24">
        <v>13</v>
      </c>
      <c r="K39" s="20" t="s">
        <v>504</v>
      </c>
      <c r="L39" s="20" t="str">
        <f>TEXT(EventDetails!$B39, "mmmm")</f>
        <v>March</v>
      </c>
      <c r="M39" s="25">
        <f>(EventDetails!$F39*EventDetails!$G39)+EventDetails!$J39</f>
        <v>135</v>
      </c>
      <c r="N39" s="25">
        <f>(EventDetails!$F39*EventDetails!$E39)+IF(EventDetails!$H39=0, 25, (EventDetails!$H39*(EventDetails!$F39*EventDetails!$E39)))</f>
        <v>113.4</v>
      </c>
      <c r="O39" s="25">
        <f>EventDetails!$M39-EventDetails!$N39</f>
        <v>21.599999999999994</v>
      </c>
      <c r="P39" s="26">
        <f>IFERROR(VLOOKUP(EventDetails!$I39,SalesTax!$A$2:$H$727,4,FALSE),0.0995)*EventDetails!$M39</f>
        <v>11.205</v>
      </c>
      <c r="Q39" s="26" t="str">
        <f>IFERROR(PROPER(VLOOKUP(EventDetails!$I39,SalesTax!$A$2:$H$727,2,FALSE)),"- Interstate -")</f>
        <v>Benton County</v>
      </c>
    </row>
    <row r="40" spans="1:17" x14ac:dyDescent="0.35">
      <c r="A40" s="9" t="s">
        <v>511</v>
      </c>
      <c r="B40" s="10">
        <v>44379</v>
      </c>
      <c r="C40" s="11" t="s">
        <v>457</v>
      </c>
      <c r="D40" s="11" t="s">
        <v>458</v>
      </c>
      <c r="E40" s="12">
        <v>42</v>
      </c>
      <c r="F40" s="11">
        <v>2</v>
      </c>
      <c r="G40" s="12">
        <v>110</v>
      </c>
      <c r="H40" s="13">
        <v>0.35</v>
      </c>
      <c r="I40" s="14">
        <v>89096</v>
      </c>
      <c r="J40" s="15">
        <v>11</v>
      </c>
      <c r="K40" s="11" t="s">
        <v>504</v>
      </c>
      <c r="L40" s="11" t="str">
        <f>TEXT(EventDetails!$B40, "mmmm")</f>
        <v>July</v>
      </c>
      <c r="M40" s="16">
        <f>(EventDetails!$F40*EventDetails!$G40)+EventDetails!$J40</f>
        <v>231</v>
      </c>
      <c r="N40" s="16">
        <f>(EventDetails!$F40*EventDetails!$E40)+IF(EventDetails!$H40=0, 25, (EventDetails!$H40*(EventDetails!$F40*EventDetails!$E40)))</f>
        <v>113.4</v>
      </c>
      <c r="O40" s="16">
        <f>EventDetails!$M40-EventDetails!$N40</f>
        <v>117.6</v>
      </c>
      <c r="P40" s="17">
        <f>IFERROR(VLOOKUP(EventDetails!$I40,SalesTax!$A$2:$H$727,4,FALSE),0.0995)*EventDetails!$M40</f>
        <v>22.984500000000001</v>
      </c>
      <c r="Q40" s="17" t="str">
        <f>IFERROR(PROPER(VLOOKUP(EventDetails!$I40,SalesTax!$A$2:$H$727,2,FALSE)),"- Interstate -")</f>
        <v>- Interstate -</v>
      </c>
    </row>
    <row r="41" spans="1:17" x14ac:dyDescent="0.35">
      <c r="A41" s="18" t="s">
        <v>512</v>
      </c>
      <c r="B41" s="19">
        <v>44273</v>
      </c>
      <c r="C41" s="20" t="s">
        <v>498</v>
      </c>
      <c r="D41" s="20" t="s">
        <v>455</v>
      </c>
      <c r="E41" s="21">
        <v>104</v>
      </c>
      <c r="F41" s="20">
        <v>1.5</v>
      </c>
      <c r="G41" s="21">
        <v>98</v>
      </c>
      <c r="H41" s="22">
        <v>0.35</v>
      </c>
      <c r="I41" s="23">
        <v>99001</v>
      </c>
      <c r="J41" s="24">
        <v>53</v>
      </c>
      <c r="K41" s="20" t="s">
        <v>513</v>
      </c>
      <c r="L41" s="20" t="str">
        <f>TEXT(EventDetails!$B41, "mmmm")</f>
        <v>March</v>
      </c>
      <c r="M41" s="25">
        <f>(EventDetails!$F41*EventDetails!$G41)+EventDetails!$J41</f>
        <v>200</v>
      </c>
      <c r="N41" s="25">
        <f>(EventDetails!$F41*EventDetails!$E41)+IF(EventDetails!$H41=0, 25, (EventDetails!$H41*(EventDetails!$F41*EventDetails!$E41)))</f>
        <v>210.6</v>
      </c>
      <c r="O41" s="25">
        <f>EventDetails!$M41-EventDetails!$N41</f>
        <v>-10.599999999999994</v>
      </c>
      <c r="P41" s="26">
        <f>IFERROR(VLOOKUP(EventDetails!$I41,SalesTax!$A$2:$H$727,4,FALSE),0.0995)*EventDetails!$M41</f>
        <v>19.8</v>
      </c>
      <c r="Q41" s="26" t="str">
        <f>IFERROR(PROPER(VLOOKUP(EventDetails!$I41,SalesTax!$A$2:$H$727,2,FALSE)),"- Interstate -")</f>
        <v>Airway Heights</v>
      </c>
    </row>
    <row r="42" spans="1:17" x14ac:dyDescent="0.35">
      <c r="A42" s="9" t="s">
        <v>514</v>
      </c>
      <c r="B42" s="10">
        <v>44273</v>
      </c>
      <c r="C42" s="11" t="s">
        <v>515</v>
      </c>
      <c r="D42" s="11" t="s">
        <v>442</v>
      </c>
      <c r="E42" s="12">
        <v>77</v>
      </c>
      <c r="F42" s="11">
        <v>3</v>
      </c>
      <c r="G42" s="12">
        <v>100</v>
      </c>
      <c r="H42" s="13">
        <v>0.35</v>
      </c>
      <c r="I42" s="14">
        <v>98278</v>
      </c>
      <c r="J42" s="15">
        <v>27</v>
      </c>
      <c r="K42" s="11" t="s">
        <v>513</v>
      </c>
      <c r="L42" s="11" t="str">
        <f>TEXT(EventDetails!$B42, "mmmm")</f>
        <v>March</v>
      </c>
      <c r="M42" s="16">
        <f>(EventDetails!$F42*EventDetails!$G42)+EventDetails!$J42</f>
        <v>327</v>
      </c>
      <c r="N42" s="16">
        <f>(EventDetails!$F42*EventDetails!$E42)+IF(EventDetails!$H42=0, 25, (EventDetails!$H42*(EventDetails!$F42*EventDetails!$E42)))</f>
        <v>311.85000000000002</v>
      </c>
      <c r="O42" s="16">
        <f>EventDetails!$M42-EventDetails!$N42</f>
        <v>15.149999999999977</v>
      </c>
      <c r="P42" s="17">
        <f>IFERROR(VLOOKUP(EventDetails!$I42,SalesTax!$A$2:$H$727,4,FALSE),0.0995)*EventDetails!$M42</f>
        <v>20.928000000000001</v>
      </c>
      <c r="Q42" s="17" t="str">
        <f>IFERROR(PROPER(VLOOKUP(EventDetails!$I42,SalesTax!$A$2:$H$727,2,FALSE)),"- Interstate -")</f>
        <v>Island County</v>
      </c>
    </row>
    <row r="43" spans="1:17" x14ac:dyDescent="0.35">
      <c r="A43" s="18" t="s">
        <v>516</v>
      </c>
      <c r="B43" s="19">
        <v>44513</v>
      </c>
      <c r="C43" s="20" t="s">
        <v>451</v>
      </c>
      <c r="D43" s="20" t="s">
        <v>517</v>
      </c>
      <c r="E43" s="21">
        <v>25</v>
      </c>
      <c r="F43" s="20">
        <v>1</v>
      </c>
      <c r="G43" s="21">
        <v>50</v>
      </c>
      <c r="H43" s="22">
        <v>0.35</v>
      </c>
      <c r="I43" s="23">
        <v>98366</v>
      </c>
      <c r="J43" s="24">
        <v>24</v>
      </c>
      <c r="K43" s="20" t="s">
        <v>513</v>
      </c>
      <c r="L43" s="20" t="str">
        <f>TEXT(EventDetails!$B43, "mmmm")</f>
        <v>November</v>
      </c>
      <c r="M43" s="25">
        <f>(EventDetails!$F43*EventDetails!$G43)+EventDetails!$J43</f>
        <v>74</v>
      </c>
      <c r="N43" s="25">
        <f>(EventDetails!$F43*EventDetails!$E43)+IF(EventDetails!$H43=0, 25, (EventDetails!$H43*(EventDetails!$F43*EventDetails!$E43)))</f>
        <v>33.75</v>
      </c>
      <c r="O43" s="25">
        <f>EventDetails!$M43-EventDetails!$N43</f>
        <v>40.25</v>
      </c>
      <c r="P43" s="26">
        <f>IFERROR(VLOOKUP(EventDetails!$I43,SalesTax!$A$2:$H$727,4,FALSE),0.0995)*EventDetails!$M43</f>
        <v>4.7359999999999998</v>
      </c>
      <c r="Q43" s="26" t="str">
        <f>IFERROR(PROPER(VLOOKUP(EventDetails!$I43,SalesTax!$A$2:$H$727,2,FALSE)),"- Interstate -")</f>
        <v>Port Orchard</v>
      </c>
    </row>
    <row r="44" spans="1:17" x14ac:dyDescent="0.35">
      <c r="A44" s="9" t="s">
        <v>518</v>
      </c>
      <c r="B44" s="10">
        <v>43769</v>
      </c>
      <c r="C44" s="11" t="s">
        <v>519</v>
      </c>
      <c r="D44" s="11" t="s">
        <v>520</v>
      </c>
      <c r="E44" s="12">
        <v>88</v>
      </c>
      <c r="F44" s="11">
        <v>1</v>
      </c>
      <c r="G44" s="12">
        <v>84</v>
      </c>
      <c r="H44" s="13">
        <v>0.4</v>
      </c>
      <c r="I44" s="14">
        <v>89208</v>
      </c>
      <c r="J44" s="15">
        <v>15</v>
      </c>
      <c r="K44" s="11" t="s">
        <v>521</v>
      </c>
      <c r="L44" s="11" t="str">
        <f>TEXT(EventDetails!$B44, "mmmm")</f>
        <v>October</v>
      </c>
      <c r="M44" s="16">
        <f>(EventDetails!$F44*EventDetails!$G44)+EventDetails!$J44</f>
        <v>99</v>
      </c>
      <c r="N44" s="16">
        <f>(EventDetails!$F44*EventDetails!$E44)+IF(EventDetails!$H44=0, 25, (EventDetails!$H44*(EventDetails!$F44*EventDetails!$E44)))</f>
        <v>123.2</v>
      </c>
      <c r="O44" s="16">
        <f>EventDetails!$M44-EventDetails!$N44</f>
        <v>-24.200000000000003</v>
      </c>
      <c r="P44" s="17">
        <f>IFERROR(VLOOKUP(EventDetails!$I44,SalesTax!$A$2:$H$727,4,FALSE),0.0995)*EventDetails!$M44</f>
        <v>9.8505000000000003</v>
      </c>
      <c r="Q44" s="17" t="str">
        <f>IFERROR(PROPER(VLOOKUP(EventDetails!$I44,SalesTax!$A$2:$H$727,2,FALSE)),"- Interstate -")</f>
        <v>- Interstate -</v>
      </c>
    </row>
    <row r="45" spans="1:17" x14ac:dyDescent="0.35">
      <c r="A45" s="18" t="s">
        <v>522</v>
      </c>
      <c r="B45" s="19">
        <v>44055</v>
      </c>
      <c r="C45" s="20" t="s">
        <v>430</v>
      </c>
      <c r="D45" s="20" t="s">
        <v>431</v>
      </c>
      <c r="E45" s="21">
        <v>40</v>
      </c>
      <c r="F45" s="20">
        <v>3</v>
      </c>
      <c r="G45" s="21">
        <v>145</v>
      </c>
      <c r="H45" s="22">
        <v>0.4</v>
      </c>
      <c r="I45" s="23">
        <v>98195</v>
      </c>
      <c r="J45" s="24">
        <v>0</v>
      </c>
      <c r="K45" s="20" t="s">
        <v>521</v>
      </c>
      <c r="L45" s="20" t="str">
        <f>TEXT(EventDetails!$B45, "mmmm")</f>
        <v>August</v>
      </c>
      <c r="M45" s="25">
        <f>(EventDetails!$F45*EventDetails!$G45)+EventDetails!$J45</f>
        <v>435</v>
      </c>
      <c r="N45" s="25">
        <f>(EventDetails!$F45*EventDetails!$E45)+IF(EventDetails!$H45=0, 25, (EventDetails!$H45*(EventDetails!$F45*EventDetails!$E45)))</f>
        <v>168</v>
      </c>
      <c r="O45" s="25">
        <f>EventDetails!$M45-EventDetails!$N45</f>
        <v>267</v>
      </c>
      <c r="P45" s="26">
        <f>IFERROR(VLOOKUP(EventDetails!$I45,SalesTax!$A$2:$H$727,4,FALSE),0.0995)*EventDetails!$M45</f>
        <v>43.065000000000005</v>
      </c>
      <c r="Q45" s="26" t="str">
        <f>IFERROR(PROPER(VLOOKUP(EventDetails!$I45,SalesTax!$A$2:$H$727,2,FALSE)),"- Interstate -")</f>
        <v>Seattle</v>
      </c>
    </row>
    <row r="46" spans="1:17" x14ac:dyDescent="0.35">
      <c r="A46" s="9" t="s">
        <v>523</v>
      </c>
      <c r="B46" s="10">
        <v>44126</v>
      </c>
      <c r="C46" s="11" t="s">
        <v>444</v>
      </c>
      <c r="D46" s="11" t="s">
        <v>468</v>
      </c>
      <c r="E46" s="12">
        <v>66</v>
      </c>
      <c r="F46" s="11">
        <v>1</v>
      </c>
      <c r="G46" s="12">
        <v>68</v>
      </c>
      <c r="H46" s="13">
        <v>0.4</v>
      </c>
      <c r="I46" s="14">
        <v>99160</v>
      </c>
      <c r="J46" s="15">
        <v>45</v>
      </c>
      <c r="K46" s="11" t="s">
        <v>521</v>
      </c>
      <c r="L46" s="11" t="str">
        <f>TEXT(EventDetails!$B46, "mmmm")</f>
        <v>October</v>
      </c>
      <c r="M46" s="16">
        <f>(EventDetails!$F46*EventDetails!$G46)+EventDetails!$J46</f>
        <v>113</v>
      </c>
      <c r="N46" s="16">
        <f>(EventDetails!$F46*EventDetails!$E46)+IF(EventDetails!$H46=0, 25, (EventDetails!$H46*(EventDetails!$F46*EventDetails!$E46)))</f>
        <v>92.4</v>
      </c>
      <c r="O46" s="16">
        <f>EventDetails!$M46-EventDetails!$N46</f>
        <v>20.599999999999994</v>
      </c>
      <c r="P46" s="17">
        <f>IFERROR(VLOOKUP(EventDetails!$I46,SalesTax!$A$2:$H$727,4,FALSE),0.0995)*EventDetails!$M46</f>
        <v>10.961</v>
      </c>
      <c r="Q46" s="17" t="str">
        <f>IFERROR(PROPER(VLOOKUP(EventDetails!$I46,SalesTax!$A$2:$H$727,2,FALSE)),"- Interstate -")</f>
        <v>Ferry County</v>
      </c>
    </row>
    <row r="47" spans="1:17" x14ac:dyDescent="0.35">
      <c r="A47" s="18" t="s">
        <v>524</v>
      </c>
      <c r="B47" s="19">
        <v>44247</v>
      </c>
      <c r="C47" s="20" t="s">
        <v>525</v>
      </c>
      <c r="D47" s="20" t="s">
        <v>461</v>
      </c>
      <c r="E47" s="21">
        <v>40</v>
      </c>
      <c r="F47" s="20">
        <v>1</v>
      </c>
      <c r="G47" s="21">
        <v>145</v>
      </c>
      <c r="H47" s="22">
        <v>0.4</v>
      </c>
      <c r="I47" s="23">
        <v>89629</v>
      </c>
      <c r="J47" s="24">
        <v>51</v>
      </c>
      <c r="K47" s="20" t="s">
        <v>521</v>
      </c>
      <c r="L47" s="20" t="str">
        <f>TEXT(EventDetails!$B47, "mmmm")</f>
        <v>February</v>
      </c>
      <c r="M47" s="25">
        <f>(EventDetails!$F47*EventDetails!$G47)+EventDetails!$J47</f>
        <v>196</v>
      </c>
      <c r="N47" s="25">
        <f>(EventDetails!$F47*EventDetails!$E47)+IF(EventDetails!$H47=0, 25, (EventDetails!$H47*(EventDetails!$F47*EventDetails!$E47)))</f>
        <v>56</v>
      </c>
      <c r="O47" s="25">
        <f>EventDetails!$M47-EventDetails!$N47</f>
        <v>140</v>
      </c>
      <c r="P47" s="26">
        <f>IFERROR(VLOOKUP(EventDetails!$I47,SalesTax!$A$2:$H$727,4,FALSE),0.0995)*EventDetails!$M47</f>
        <v>19.502000000000002</v>
      </c>
      <c r="Q47" s="26" t="str">
        <f>IFERROR(PROPER(VLOOKUP(EventDetails!$I47,SalesTax!$A$2:$H$727,2,FALSE)),"- Interstate -")</f>
        <v>- Interstate -</v>
      </c>
    </row>
    <row r="48" spans="1:17" x14ac:dyDescent="0.35">
      <c r="A48" s="9" t="s">
        <v>526</v>
      </c>
      <c r="B48" s="10">
        <v>44265</v>
      </c>
      <c r="C48" s="11" t="s">
        <v>470</v>
      </c>
      <c r="D48" s="11" t="s">
        <v>473</v>
      </c>
      <c r="E48" s="12">
        <v>58</v>
      </c>
      <c r="F48" s="11">
        <v>1</v>
      </c>
      <c r="G48" s="12">
        <v>59</v>
      </c>
      <c r="H48" s="13">
        <v>0.4</v>
      </c>
      <c r="I48" s="14">
        <v>98674</v>
      </c>
      <c r="J48" s="15">
        <v>38</v>
      </c>
      <c r="K48" s="11" t="s">
        <v>521</v>
      </c>
      <c r="L48" s="11" t="str">
        <f>TEXT(EventDetails!$B48, "mmmm")</f>
        <v>March</v>
      </c>
      <c r="M48" s="16">
        <f>(EventDetails!$F48*EventDetails!$G48)+EventDetails!$J48</f>
        <v>97</v>
      </c>
      <c r="N48" s="16">
        <f>(EventDetails!$F48*EventDetails!$E48)+IF(EventDetails!$H48=0, 25, (EventDetails!$H48*(EventDetails!$F48*EventDetails!$E48)))</f>
        <v>81.2</v>
      </c>
      <c r="O48" s="16">
        <f>EventDetails!$M48-EventDetails!$N48</f>
        <v>15.799999999999997</v>
      </c>
      <c r="P48" s="17">
        <f>IFERROR(VLOOKUP(EventDetails!$I48,SalesTax!$A$2:$H$727,4,FALSE),0.0995)*EventDetails!$M48</f>
        <v>8.4390000000000001</v>
      </c>
      <c r="Q48" s="17" t="str">
        <f>IFERROR(PROPER(VLOOKUP(EventDetails!$I48,SalesTax!$A$2:$H$727,2,FALSE)),"- Interstate -")</f>
        <v>Clark County</v>
      </c>
    </row>
    <row r="49" spans="1:17" x14ac:dyDescent="0.35">
      <c r="A49" s="18" t="s">
        <v>527</v>
      </c>
      <c r="B49" s="19">
        <v>44406</v>
      </c>
      <c r="C49" s="20" t="s">
        <v>496</v>
      </c>
      <c r="D49" s="20" t="s">
        <v>442</v>
      </c>
      <c r="E49" s="21">
        <v>77</v>
      </c>
      <c r="F49" s="20">
        <v>1</v>
      </c>
      <c r="G49" s="21">
        <v>140</v>
      </c>
      <c r="H49" s="22">
        <v>0.4</v>
      </c>
      <c r="I49" s="23">
        <v>99130</v>
      </c>
      <c r="J49" s="24">
        <v>4</v>
      </c>
      <c r="K49" s="20" t="s">
        <v>521</v>
      </c>
      <c r="L49" s="20" t="str">
        <f>TEXT(EventDetails!$B49, "mmmm")</f>
        <v>July</v>
      </c>
      <c r="M49" s="25">
        <f>(EventDetails!$F49*EventDetails!$G49)+EventDetails!$J49</f>
        <v>144</v>
      </c>
      <c r="N49" s="25">
        <f>(EventDetails!$F49*EventDetails!$E49)+IF(EventDetails!$H49=0, 25, (EventDetails!$H49*(EventDetails!$F49*EventDetails!$E49)))</f>
        <v>107.8</v>
      </c>
      <c r="O49" s="25">
        <f>EventDetails!$M49-EventDetails!$N49</f>
        <v>36.200000000000003</v>
      </c>
      <c r="P49" s="26">
        <f>IFERROR(VLOOKUP(EventDetails!$I49,SalesTax!$A$2:$H$727,4,FALSE),0.0995)*EventDetails!$M49</f>
        <v>10.223999999999998</v>
      </c>
      <c r="Q49" s="26" t="str">
        <f>IFERROR(PROPER(VLOOKUP(EventDetails!$I49,SalesTax!$A$2:$H$727,2,FALSE)),"- Interstate -")</f>
        <v>Whitman County</v>
      </c>
    </row>
    <row r="50" spans="1:17" x14ac:dyDescent="0.35">
      <c r="A50" s="9" t="s">
        <v>528</v>
      </c>
      <c r="B50" s="10">
        <v>44407</v>
      </c>
      <c r="C50" s="11" t="s">
        <v>525</v>
      </c>
      <c r="D50" s="11" t="s">
        <v>473</v>
      </c>
      <c r="E50" s="12">
        <v>58</v>
      </c>
      <c r="F50" s="11">
        <v>1</v>
      </c>
      <c r="G50" s="12">
        <v>67</v>
      </c>
      <c r="H50" s="13">
        <v>0.4</v>
      </c>
      <c r="I50" s="14">
        <v>98552</v>
      </c>
      <c r="J50" s="15">
        <v>55</v>
      </c>
      <c r="K50" s="11" t="s">
        <v>521</v>
      </c>
      <c r="L50" s="11" t="str">
        <f>TEXT(EventDetails!$B50, "mmmm")</f>
        <v>July</v>
      </c>
      <c r="M50" s="16">
        <f>(EventDetails!$F50*EventDetails!$G50)+EventDetails!$J50</f>
        <v>122</v>
      </c>
      <c r="N50" s="16">
        <f>(EventDetails!$F50*EventDetails!$E50)+IF(EventDetails!$H50=0, 25, (EventDetails!$H50*(EventDetails!$F50*EventDetails!$E50)))</f>
        <v>81.2</v>
      </c>
      <c r="O50" s="16">
        <f>EventDetails!$M50-EventDetails!$N50</f>
        <v>40.799999999999997</v>
      </c>
      <c r="P50" s="17">
        <f>IFERROR(VLOOKUP(EventDetails!$I50,SalesTax!$A$2:$H$727,4,FALSE),0.0995)*EventDetails!$M50</f>
        <v>6.1000000000000005</v>
      </c>
      <c r="Q50" s="17" t="str">
        <f>IFERROR(PROPER(VLOOKUP(EventDetails!$I50,SalesTax!$A$2:$H$727,2,FALSE)),"- Interstate -")</f>
        <v>Grays Harbor County</v>
      </c>
    </row>
    <row r="51" spans="1:17" x14ac:dyDescent="0.35">
      <c r="A51" s="18" t="s">
        <v>529</v>
      </c>
      <c r="B51" s="19">
        <v>44410</v>
      </c>
      <c r="C51" s="20" t="s">
        <v>426</v>
      </c>
      <c r="D51" s="20" t="s">
        <v>445</v>
      </c>
      <c r="E51" s="21">
        <v>36</v>
      </c>
      <c r="F51" s="20">
        <v>1.5</v>
      </c>
      <c r="G51" s="21">
        <v>62</v>
      </c>
      <c r="H51" s="22">
        <v>0.4</v>
      </c>
      <c r="I51" s="23">
        <v>98548</v>
      </c>
      <c r="J51" s="24">
        <v>6</v>
      </c>
      <c r="K51" s="20" t="s">
        <v>521</v>
      </c>
      <c r="L51" s="20" t="str">
        <f>TEXT(EventDetails!$B51, "mmmm")</f>
        <v>August</v>
      </c>
      <c r="M51" s="25">
        <f>(EventDetails!$F51*EventDetails!$G51)+EventDetails!$J51</f>
        <v>99</v>
      </c>
      <c r="N51" s="25">
        <f>(EventDetails!$F51*EventDetails!$E51)+IF(EventDetails!$H51=0, 25, (EventDetails!$H51*(EventDetails!$F51*EventDetails!$E51)))</f>
        <v>75.599999999999994</v>
      </c>
      <c r="O51" s="25">
        <f>EventDetails!$M51-EventDetails!$N51</f>
        <v>23.400000000000006</v>
      </c>
      <c r="P51" s="26">
        <f>IFERROR(VLOOKUP(EventDetails!$I51,SalesTax!$A$2:$H$727,4,FALSE),0.0995)*EventDetails!$M51</f>
        <v>8.6129999999999995</v>
      </c>
      <c r="Q51" s="26" t="str">
        <f>IFERROR(PROPER(VLOOKUP(EventDetails!$I51,SalesTax!$A$2:$H$727,2,FALSE)),"- Interstate -")</f>
        <v>Mason County</v>
      </c>
    </row>
    <row r="52" spans="1:17" x14ac:dyDescent="0.35">
      <c r="A52" s="9" t="s">
        <v>530</v>
      </c>
      <c r="B52" s="10">
        <v>44446</v>
      </c>
      <c r="C52" s="11" t="s">
        <v>491</v>
      </c>
      <c r="D52" s="11" t="s">
        <v>489</v>
      </c>
      <c r="E52" s="12">
        <v>81</v>
      </c>
      <c r="F52" s="11">
        <v>3</v>
      </c>
      <c r="G52" s="12">
        <v>148</v>
      </c>
      <c r="H52" s="13">
        <v>0.4</v>
      </c>
      <c r="I52" s="14">
        <v>99215</v>
      </c>
      <c r="J52" s="15">
        <v>53</v>
      </c>
      <c r="K52" s="11" t="s">
        <v>521</v>
      </c>
      <c r="L52" s="11" t="str">
        <f>TEXT(EventDetails!$B52, "mmmm")</f>
        <v>September</v>
      </c>
      <c r="M52" s="16">
        <f>(EventDetails!$F52*EventDetails!$G52)+EventDetails!$J52</f>
        <v>497</v>
      </c>
      <c r="N52" s="16">
        <f>(EventDetails!$F52*EventDetails!$E52)+IF(EventDetails!$H52=0, 25, (EventDetails!$H52*(EventDetails!$F52*EventDetails!$E52)))</f>
        <v>340.2</v>
      </c>
      <c r="O52" s="16">
        <f>EventDetails!$M52-EventDetails!$N52</f>
        <v>156.80000000000001</v>
      </c>
      <c r="P52" s="17">
        <f>IFERROR(VLOOKUP(EventDetails!$I52,SalesTax!$A$2:$H$727,4,FALSE),0.0995)*EventDetails!$M52</f>
        <v>24.85</v>
      </c>
      <c r="Q52" s="17" t="str">
        <f>IFERROR(PROPER(VLOOKUP(EventDetails!$I52,SalesTax!$A$2:$H$727,2,FALSE)),"- Interstate -")</f>
        <v>Spokane Valley</v>
      </c>
    </row>
    <row r="53" spans="1:17" x14ac:dyDescent="0.35">
      <c r="A53" s="18" t="s">
        <v>531</v>
      </c>
      <c r="B53" s="19">
        <v>44485</v>
      </c>
      <c r="C53" s="20" t="s">
        <v>494</v>
      </c>
      <c r="D53" s="20" t="s">
        <v>486</v>
      </c>
      <c r="E53" s="21">
        <v>74</v>
      </c>
      <c r="F53" s="20">
        <v>2</v>
      </c>
      <c r="G53" s="21">
        <v>73</v>
      </c>
      <c r="H53" s="22">
        <v>0.4</v>
      </c>
      <c r="I53" s="23">
        <v>99324</v>
      </c>
      <c r="J53" s="24">
        <v>39</v>
      </c>
      <c r="K53" s="20" t="s">
        <v>521</v>
      </c>
      <c r="L53" s="20" t="str">
        <f>TEXT(EventDetails!$B53, "mmmm")</f>
        <v>October</v>
      </c>
      <c r="M53" s="25">
        <f>(EventDetails!$F53*EventDetails!$G53)+EventDetails!$J53</f>
        <v>185</v>
      </c>
      <c r="N53" s="25">
        <f>(EventDetails!$F53*EventDetails!$E53)+IF(EventDetails!$H53=0, 25, (EventDetails!$H53*(EventDetails!$F53*EventDetails!$E53)))</f>
        <v>207.2</v>
      </c>
      <c r="O53" s="25">
        <f>EventDetails!$M53-EventDetails!$N53</f>
        <v>-22.199999999999989</v>
      </c>
      <c r="P53" s="26">
        <f>IFERROR(VLOOKUP(EventDetails!$I53,SalesTax!$A$2:$H$727,4,FALSE),0.0995)*EventDetails!$M53</f>
        <v>12.950000000000001</v>
      </c>
      <c r="Q53" s="26" t="str">
        <f>IFERROR(PROPER(VLOOKUP(EventDetails!$I53,SalesTax!$A$2:$H$727,2,FALSE)),"- Interstate -")</f>
        <v>College Place</v>
      </c>
    </row>
    <row r="54" spans="1:17" x14ac:dyDescent="0.35">
      <c r="A54" s="9" t="s">
        <v>532</v>
      </c>
      <c r="B54" s="10">
        <v>44488</v>
      </c>
      <c r="C54" s="11" t="s">
        <v>500</v>
      </c>
      <c r="D54" s="11" t="s">
        <v>533</v>
      </c>
      <c r="E54" s="12">
        <v>94</v>
      </c>
      <c r="F54" s="11">
        <v>3</v>
      </c>
      <c r="G54" s="12">
        <v>147</v>
      </c>
      <c r="H54" s="13">
        <v>0.4</v>
      </c>
      <c r="I54" s="14">
        <v>99326</v>
      </c>
      <c r="J54" s="15">
        <v>21</v>
      </c>
      <c r="K54" s="11" t="s">
        <v>521</v>
      </c>
      <c r="L54" s="11" t="str">
        <f>TEXT(EventDetails!$B54, "mmmm")</f>
        <v>October</v>
      </c>
      <c r="M54" s="16">
        <f>(EventDetails!$F54*EventDetails!$G54)+EventDetails!$J54</f>
        <v>462</v>
      </c>
      <c r="N54" s="16">
        <f>(EventDetails!$F54*EventDetails!$E54)+IF(EventDetails!$H54=0, 25, (EventDetails!$H54*(EventDetails!$F54*EventDetails!$E54)))</f>
        <v>394.8</v>
      </c>
      <c r="O54" s="16">
        <f>EventDetails!$M54-EventDetails!$N54</f>
        <v>67.199999999999989</v>
      </c>
      <c r="P54" s="17">
        <f>IFERROR(VLOOKUP(EventDetails!$I54,SalesTax!$A$2:$H$727,4,FALSE),0.0995)*EventDetails!$M54</f>
        <v>24.948</v>
      </c>
      <c r="Q54" s="17" t="str">
        <f>IFERROR(PROPER(VLOOKUP(EventDetails!$I54,SalesTax!$A$2:$H$727,2,FALSE)),"- Interstate -")</f>
        <v>Franklin County</v>
      </c>
    </row>
    <row r="55" spans="1:17" x14ac:dyDescent="0.35">
      <c r="A55" s="18" t="s">
        <v>534</v>
      </c>
      <c r="B55" s="19">
        <v>44510</v>
      </c>
      <c r="C55" s="20" t="s">
        <v>519</v>
      </c>
      <c r="D55" s="20" t="s">
        <v>535</v>
      </c>
      <c r="E55" s="21">
        <v>40</v>
      </c>
      <c r="F55" s="20">
        <v>2</v>
      </c>
      <c r="G55" s="21">
        <v>100</v>
      </c>
      <c r="H55" s="22">
        <v>0.4</v>
      </c>
      <c r="I55" s="23">
        <v>89967</v>
      </c>
      <c r="J55" s="24">
        <v>0</v>
      </c>
      <c r="K55" s="20" t="s">
        <v>521</v>
      </c>
      <c r="L55" s="20" t="str">
        <f>TEXT(EventDetails!$B55, "mmmm")</f>
        <v>November</v>
      </c>
      <c r="M55" s="25">
        <f>(EventDetails!$F55*EventDetails!$G55)+EventDetails!$J55</f>
        <v>200</v>
      </c>
      <c r="N55" s="25">
        <f>(EventDetails!$F55*EventDetails!$E55)+IF(EventDetails!$H55=0, 25, (EventDetails!$H55*(EventDetails!$F55*EventDetails!$E55)))</f>
        <v>112</v>
      </c>
      <c r="O55" s="25">
        <f>EventDetails!$M55-EventDetails!$N55</f>
        <v>88</v>
      </c>
      <c r="P55" s="26">
        <f>IFERROR(VLOOKUP(EventDetails!$I55,SalesTax!$A$2:$H$727,4,FALSE),0.0995)*EventDetails!$M55</f>
        <v>19.900000000000002</v>
      </c>
      <c r="Q55" s="26" t="str">
        <f>IFERROR(PROPER(VLOOKUP(EventDetails!$I55,SalesTax!$A$2:$H$727,2,FALSE)),"- Interstate -")</f>
        <v>- Interstate -</v>
      </c>
    </row>
    <row r="56" spans="1:17" x14ac:dyDescent="0.35">
      <c r="A56" s="9" t="s">
        <v>536</v>
      </c>
      <c r="B56" s="10">
        <v>44511</v>
      </c>
      <c r="C56" s="11" t="s">
        <v>491</v>
      </c>
      <c r="D56" s="11" t="s">
        <v>479</v>
      </c>
      <c r="E56" s="12">
        <v>25</v>
      </c>
      <c r="F56" s="11">
        <v>1</v>
      </c>
      <c r="G56" s="12">
        <v>85</v>
      </c>
      <c r="H56" s="13">
        <v>0.4</v>
      </c>
      <c r="I56" s="14">
        <v>89084</v>
      </c>
      <c r="J56" s="15">
        <v>0</v>
      </c>
      <c r="K56" s="11" t="s">
        <v>521</v>
      </c>
      <c r="L56" s="11" t="str">
        <f>TEXT(EventDetails!$B56, "mmmm")</f>
        <v>November</v>
      </c>
      <c r="M56" s="16">
        <f>(EventDetails!$F56*EventDetails!$G56)+EventDetails!$J56</f>
        <v>85</v>
      </c>
      <c r="N56" s="16">
        <f>(EventDetails!$F56*EventDetails!$E56)+IF(EventDetails!$H56=0, 25, (EventDetails!$H56*(EventDetails!$F56*EventDetails!$E56)))</f>
        <v>35</v>
      </c>
      <c r="O56" s="16">
        <f>EventDetails!$M56-EventDetails!$N56</f>
        <v>50</v>
      </c>
      <c r="P56" s="17">
        <f>IFERROR(VLOOKUP(EventDetails!$I56,SalesTax!$A$2:$H$727,4,FALSE),0.0995)*EventDetails!$M56</f>
        <v>8.4574999999999996</v>
      </c>
      <c r="Q56" s="17" t="str">
        <f>IFERROR(PROPER(VLOOKUP(EventDetails!$I56,SalesTax!$A$2:$H$727,2,FALSE)),"- Interstate -")</f>
        <v>- Interstate -</v>
      </c>
    </row>
    <row r="57" spans="1:17" x14ac:dyDescent="0.35">
      <c r="A57" s="18" t="s">
        <v>537</v>
      </c>
      <c r="B57" s="19">
        <v>44515</v>
      </c>
      <c r="C57" s="20" t="s">
        <v>519</v>
      </c>
      <c r="D57" s="20" t="s">
        <v>535</v>
      </c>
      <c r="E57" s="21">
        <v>40</v>
      </c>
      <c r="F57" s="20">
        <v>1</v>
      </c>
      <c r="G57" s="21">
        <v>100</v>
      </c>
      <c r="H57" s="22">
        <v>0.4</v>
      </c>
      <c r="I57" s="23">
        <v>98278</v>
      </c>
      <c r="J57" s="24">
        <v>0</v>
      </c>
      <c r="K57" s="20" t="s">
        <v>521</v>
      </c>
      <c r="L57" s="20" t="str">
        <f>TEXT(EventDetails!$B57, "mmmm")</f>
        <v>November</v>
      </c>
      <c r="M57" s="25">
        <f>(EventDetails!$F57*EventDetails!$G57)+EventDetails!$J57</f>
        <v>100</v>
      </c>
      <c r="N57" s="25">
        <f>(EventDetails!$F57*EventDetails!$E57)+IF(EventDetails!$H57=0, 25, (EventDetails!$H57*(EventDetails!$F57*EventDetails!$E57)))</f>
        <v>56</v>
      </c>
      <c r="O57" s="25">
        <f>EventDetails!$M57-EventDetails!$N57</f>
        <v>44</v>
      </c>
      <c r="P57" s="26">
        <f>IFERROR(VLOOKUP(EventDetails!$I57,SalesTax!$A$2:$H$727,4,FALSE),0.0995)*EventDetails!$M57</f>
        <v>6.4</v>
      </c>
      <c r="Q57" s="26" t="str">
        <f>IFERROR(PROPER(VLOOKUP(EventDetails!$I57,SalesTax!$A$2:$H$727,2,FALSE)),"- Interstate -")</f>
        <v>Island County</v>
      </c>
    </row>
    <row r="58" spans="1:17" x14ac:dyDescent="0.35">
      <c r="A58" s="9" t="s">
        <v>538</v>
      </c>
      <c r="B58" s="10">
        <v>44516</v>
      </c>
      <c r="C58" s="11" t="s">
        <v>491</v>
      </c>
      <c r="D58" s="11" t="s">
        <v>479</v>
      </c>
      <c r="E58" s="12">
        <v>25</v>
      </c>
      <c r="F58" s="11">
        <v>1</v>
      </c>
      <c r="G58" s="12">
        <v>85</v>
      </c>
      <c r="H58" s="13">
        <v>0.4</v>
      </c>
      <c r="I58" s="14">
        <v>98240</v>
      </c>
      <c r="J58" s="15">
        <v>0</v>
      </c>
      <c r="K58" s="11" t="s">
        <v>521</v>
      </c>
      <c r="L58" s="11" t="str">
        <f>TEXT(EventDetails!$B58, "mmmm")</f>
        <v>November</v>
      </c>
      <c r="M58" s="16">
        <f>(EventDetails!$F58*EventDetails!$G58)+EventDetails!$J58</f>
        <v>85</v>
      </c>
      <c r="N58" s="16">
        <f>(EventDetails!$F58*EventDetails!$E58)+IF(EventDetails!$H58=0, 25, (EventDetails!$H58*(EventDetails!$F58*EventDetails!$E58)))</f>
        <v>35</v>
      </c>
      <c r="O58" s="16">
        <f>EventDetails!$M58-EventDetails!$N58</f>
        <v>50</v>
      </c>
      <c r="P58" s="17">
        <f>IFERROR(VLOOKUP(EventDetails!$I58,SalesTax!$A$2:$H$727,4,FALSE),0.0995)*EventDetails!$M58</f>
        <v>4.25</v>
      </c>
      <c r="Q58" s="17" t="str">
        <f>IFERROR(PROPER(VLOOKUP(EventDetails!$I58,SalesTax!$A$2:$H$727,2,FALSE)),"- Interstate -")</f>
        <v>Whatcom County Unincorp. P.T.B.A.</v>
      </c>
    </row>
    <row r="59" spans="1:17" x14ac:dyDescent="0.35">
      <c r="A59" s="18" t="s">
        <v>539</v>
      </c>
      <c r="B59" s="19">
        <v>44519</v>
      </c>
      <c r="C59" s="20" t="s">
        <v>472</v>
      </c>
      <c r="D59" s="20" t="s">
        <v>473</v>
      </c>
      <c r="E59" s="21">
        <v>58</v>
      </c>
      <c r="F59" s="20">
        <v>2</v>
      </c>
      <c r="G59" s="21">
        <v>78</v>
      </c>
      <c r="H59" s="22">
        <v>0.4</v>
      </c>
      <c r="I59" s="23">
        <v>98507</v>
      </c>
      <c r="J59" s="24">
        <v>54</v>
      </c>
      <c r="K59" s="20" t="s">
        <v>521</v>
      </c>
      <c r="L59" s="20" t="str">
        <f>TEXT(EventDetails!$B59, "mmmm")</f>
        <v>November</v>
      </c>
      <c r="M59" s="25">
        <f>(EventDetails!$F59*EventDetails!$G59)+EventDetails!$J59</f>
        <v>210</v>
      </c>
      <c r="N59" s="25">
        <f>(EventDetails!$F59*EventDetails!$E59)+IF(EventDetails!$H59=0, 25, (EventDetails!$H59*(EventDetails!$F59*EventDetails!$E59)))</f>
        <v>162.4</v>
      </c>
      <c r="O59" s="25">
        <f>EventDetails!$M59-EventDetails!$N59</f>
        <v>47.599999999999994</v>
      </c>
      <c r="P59" s="26">
        <f>IFERROR(VLOOKUP(EventDetails!$I59,SalesTax!$A$2:$H$727,4,FALSE),0.0995)*EventDetails!$M59</f>
        <v>10.709999999999999</v>
      </c>
      <c r="Q59" s="26" t="str">
        <f>IFERROR(PROPER(VLOOKUP(EventDetails!$I59,SalesTax!$A$2:$H$727,2,FALSE)),"- Interstate -")</f>
        <v>Olympia</v>
      </c>
    </row>
    <row r="60" spans="1:17" x14ac:dyDescent="0.35">
      <c r="A60" s="9" t="s">
        <v>540</v>
      </c>
      <c r="B60" s="10">
        <v>44527</v>
      </c>
      <c r="C60" s="11" t="s">
        <v>472</v>
      </c>
      <c r="D60" s="11" t="s">
        <v>473</v>
      </c>
      <c r="E60" s="12">
        <v>58</v>
      </c>
      <c r="F60" s="11">
        <v>2</v>
      </c>
      <c r="G60" s="12">
        <v>78</v>
      </c>
      <c r="H60" s="13">
        <v>0.4</v>
      </c>
      <c r="I60" s="14">
        <v>99348</v>
      </c>
      <c r="J60" s="15">
        <v>54</v>
      </c>
      <c r="K60" s="11" t="s">
        <v>521</v>
      </c>
      <c r="L60" s="11" t="str">
        <f>TEXT(EventDetails!$B60, "mmmm")</f>
        <v>November</v>
      </c>
      <c r="M60" s="16">
        <f>(EventDetails!$F60*EventDetails!$G60)+EventDetails!$J60</f>
        <v>210</v>
      </c>
      <c r="N60" s="16">
        <f>(EventDetails!$F60*EventDetails!$E60)+IF(EventDetails!$H60=0, 25, (EventDetails!$H60*(EventDetails!$F60*EventDetails!$E60)))</f>
        <v>162.4</v>
      </c>
      <c r="O60" s="16">
        <f>EventDetails!$M60-EventDetails!$N60</f>
        <v>47.599999999999994</v>
      </c>
      <c r="P60" s="17">
        <f>IFERROR(VLOOKUP(EventDetails!$I60,SalesTax!$A$2:$H$727,4,FALSE),0.0995)*EventDetails!$M60</f>
        <v>11.76</v>
      </c>
      <c r="Q60" s="17" t="str">
        <f>IFERROR(PROPER(VLOOKUP(EventDetails!$I60,SalesTax!$A$2:$H$727,2,FALSE)),"- Interstate -")</f>
        <v>Walla Walla County</v>
      </c>
    </row>
    <row r="61" spans="1:17" x14ac:dyDescent="0.35">
      <c r="A61" s="18" t="s">
        <v>541</v>
      </c>
      <c r="B61" s="19">
        <v>44213</v>
      </c>
      <c r="C61" s="20" t="s">
        <v>491</v>
      </c>
      <c r="D61" s="20" t="s">
        <v>542</v>
      </c>
      <c r="E61" s="21">
        <v>68</v>
      </c>
      <c r="F61" s="20">
        <v>1.5</v>
      </c>
      <c r="G61" s="21">
        <v>84</v>
      </c>
      <c r="H61" s="22">
        <v>0.21</v>
      </c>
      <c r="I61" s="23">
        <v>89170</v>
      </c>
      <c r="J61" s="24">
        <v>7</v>
      </c>
      <c r="K61" s="20" t="s">
        <v>543</v>
      </c>
      <c r="L61" s="20" t="str">
        <f>TEXT(EventDetails!$B61, "mmmm")</f>
        <v>January</v>
      </c>
      <c r="M61" s="25">
        <f>(EventDetails!$F61*EventDetails!$G61)+EventDetails!$J61</f>
        <v>133</v>
      </c>
      <c r="N61" s="25">
        <f>(EventDetails!$F61*EventDetails!$E61)+IF(EventDetails!$H61=0, 25, (EventDetails!$H61*(EventDetails!$F61*EventDetails!$E61)))</f>
        <v>123.42</v>
      </c>
      <c r="O61" s="25">
        <f>EventDetails!$M61-EventDetails!$N61</f>
        <v>9.5799999999999983</v>
      </c>
      <c r="P61" s="26">
        <f>IFERROR(VLOOKUP(EventDetails!$I61,SalesTax!$A$2:$H$727,4,FALSE),0.0995)*EventDetails!$M61</f>
        <v>13.233500000000001</v>
      </c>
      <c r="Q61" s="26" t="str">
        <f>IFERROR(PROPER(VLOOKUP(EventDetails!$I61,SalesTax!$A$2:$H$727,2,FALSE)),"- Interstate -")</f>
        <v>- Interstate -</v>
      </c>
    </row>
    <row r="62" spans="1:17" x14ac:dyDescent="0.35">
      <c r="A62" s="9" t="s">
        <v>544</v>
      </c>
      <c r="B62" s="10">
        <v>44228</v>
      </c>
      <c r="C62" s="11" t="s">
        <v>441</v>
      </c>
      <c r="D62" s="11" t="s">
        <v>473</v>
      </c>
      <c r="E62" s="12">
        <v>58</v>
      </c>
      <c r="F62" s="11">
        <v>2</v>
      </c>
      <c r="G62" s="12">
        <v>147</v>
      </c>
      <c r="H62" s="13">
        <v>0.21</v>
      </c>
      <c r="I62" s="14">
        <v>98238</v>
      </c>
      <c r="J62" s="15">
        <v>33</v>
      </c>
      <c r="K62" s="11" t="s">
        <v>543</v>
      </c>
      <c r="L62" s="11" t="str">
        <f>TEXT(EventDetails!$B62, "mmmm")</f>
        <v>February</v>
      </c>
      <c r="M62" s="16">
        <f>(EventDetails!$F62*EventDetails!$G62)+EventDetails!$J62</f>
        <v>327</v>
      </c>
      <c r="N62" s="16">
        <f>(EventDetails!$F62*EventDetails!$E62)+IF(EventDetails!$H62=0, 25, (EventDetails!$H62*(EventDetails!$F62*EventDetails!$E62)))</f>
        <v>140.36000000000001</v>
      </c>
      <c r="O62" s="16">
        <f>EventDetails!$M62-EventDetails!$N62</f>
        <v>186.64</v>
      </c>
      <c r="P62" s="17">
        <f>IFERROR(VLOOKUP(EventDetails!$I62,SalesTax!$A$2:$H$727,4,FALSE),0.0995)*EventDetails!$M62</f>
        <v>22.563000000000002</v>
      </c>
      <c r="Q62" s="17" t="str">
        <f>IFERROR(PROPER(VLOOKUP(EventDetails!$I62,SalesTax!$A$2:$H$727,2,FALSE)),"- Interstate -")</f>
        <v>Skagit County</v>
      </c>
    </row>
    <row r="63" spans="1:17" x14ac:dyDescent="0.35">
      <c r="A63" s="18" t="s">
        <v>545</v>
      </c>
      <c r="B63" s="19">
        <v>44221</v>
      </c>
      <c r="C63" s="20" t="s">
        <v>519</v>
      </c>
      <c r="D63" s="20" t="s">
        <v>442</v>
      </c>
      <c r="E63" s="21">
        <v>77</v>
      </c>
      <c r="F63" s="20">
        <v>0.5</v>
      </c>
      <c r="G63" s="21">
        <v>116</v>
      </c>
      <c r="H63" s="22">
        <v>0.218</v>
      </c>
      <c r="I63" s="23">
        <v>99163</v>
      </c>
      <c r="J63" s="24">
        <v>37</v>
      </c>
      <c r="K63" s="20" t="s">
        <v>546</v>
      </c>
      <c r="L63" s="20" t="str">
        <f>TEXT(EventDetails!$B63, "mmmm")</f>
        <v>January</v>
      </c>
      <c r="M63" s="25">
        <f>(EventDetails!$F63*EventDetails!$G63)+EventDetails!$J63</f>
        <v>95</v>
      </c>
      <c r="N63" s="25">
        <f>(EventDetails!$F63*EventDetails!$E63)+IF(EventDetails!$H63=0, 25, (EventDetails!$H63*(EventDetails!$F63*EventDetails!$E63)))</f>
        <v>46.893000000000001</v>
      </c>
      <c r="O63" s="25">
        <f>EventDetails!$M63-EventDetails!$N63</f>
        <v>48.106999999999999</v>
      </c>
      <c r="P63" s="26">
        <f>IFERROR(VLOOKUP(EventDetails!$I63,SalesTax!$A$2:$H$727,4,FALSE),0.0995)*EventDetails!$M63</f>
        <v>7.0299999999999994</v>
      </c>
      <c r="Q63" s="26" t="str">
        <f>IFERROR(PROPER(VLOOKUP(EventDetails!$I63,SalesTax!$A$2:$H$727,2,FALSE)),"- Interstate -")</f>
        <v>Pullman</v>
      </c>
    </row>
    <row r="64" spans="1:17" x14ac:dyDescent="0.35">
      <c r="A64" s="9" t="s">
        <v>547</v>
      </c>
      <c r="B64" s="10">
        <v>44260</v>
      </c>
      <c r="C64" s="11" t="s">
        <v>472</v>
      </c>
      <c r="D64" s="11" t="s">
        <v>548</v>
      </c>
      <c r="E64" s="12">
        <v>97</v>
      </c>
      <c r="F64" s="11">
        <v>0.5</v>
      </c>
      <c r="G64" s="12">
        <v>80</v>
      </c>
      <c r="H64" s="13">
        <v>0.218</v>
      </c>
      <c r="I64" s="14">
        <v>98190</v>
      </c>
      <c r="J64" s="15">
        <v>27</v>
      </c>
      <c r="K64" s="11" t="s">
        <v>546</v>
      </c>
      <c r="L64" s="11" t="str">
        <f>TEXT(EventDetails!$B64, "mmmm")</f>
        <v>March</v>
      </c>
      <c r="M64" s="16">
        <f>(EventDetails!$F64*EventDetails!$G64)+EventDetails!$J64</f>
        <v>67</v>
      </c>
      <c r="N64" s="16">
        <f>(EventDetails!$F64*EventDetails!$E64)+IF(EventDetails!$H64=0, 25, (EventDetails!$H64*(EventDetails!$F64*EventDetails!$E64)))</f>
        <v>59.073</v>
      </c>
      <c r="O64" s="16">
        <f>EventDetails!$M64-EventDetails!$N64</f>
        <v>7.9269999999999996</v>
      </c>
      <c r="P64" s="17">
        <f>IFERROR(VLOOKUP(EventDetails!$I64,SalesTax!$A$2:$H$727,4,FALSE),0.0995)*EventDetails!$M64</f>
        <v>4.4889999999999999</v>
      </c>
      <c r="Q64" s="17" t="str">
        <f>IFERROR(PROPER(VLOOKUP(EventDetails!$I64,SalesTax!$A$2:$H$727,2,FALSE)),"- Interstate -")</f>
        <v>Tukwila</v>
      </c>
    </row>
    <row r="65" spans="1:17" x14ac:dyDescent="0.35">
      <c r="A65" s="18" t="s">
        <v>549</v>
      </c>
      <c r="B65" s="19">
        <v>44262</v>
      </c>
      <c r="C65" s="20" t="s">
        <v>550</v>
      </c>
      <c r="D65" s="20" t="s">
        <v>486</v>
      </c>
      <c r="E65" s="21">
        <v>74</v>
      </c>
      <c r="F65" s="20">
        <v>3</v>
      </c>
      <c r="G65" s="21">
        <v>64</v>
      </c>
      <c r="H65" s="22">
        <v>0.218</v>
      </c>
      <c r="I65" s="23">
        <v>98575</v>
      </c>
      <c r="J65" s="24">
        <v>26</v>
      </c>
      <c r="K65" s="20" t="s">
        <v>546</v>
      </c>
      <c r="L65" s="20" t="str">
        <f>TEXT(EventDetails!$B65, "mmmm")</f>
        <v>March</v>
      </c>
      <c r="M65" s="25">
        <f>(EventDetails!$F65*EventDetails!$G65)+EventDetails!$J65</f>
        <v>218</v>
      </c>
      <c r="N65" s="25">
        <f>(EventDetails!$F65*EventDetails!$E65)+IF(EventDetails!$H65=0, 25, (EventDetails!$H65*(EventDetails!$F65*EventDetails!$E65)))</f>
        <v>270.39600000000002</v>
      </c>
      <c r="O65" s="25">
        <f>EventDetails!$M65-EventDetails!$N65</f>
        <v>-52.396000000000015</v>
      </c>
      <c r="P65" s="26">
        <f>IFERROR(VLOOKUP(EventDetails!$I65,SalesTax!$A$2:$H$727,4,FALSE),0.0995)*EventDetails!$M65</f>
        <v>15.477999999999998</v>
      </c>
      <c r="Q65" s="26" t="str">
        <f>IFERROR(PROPER(VLOOKUP(EventDetails!$I65,SalesTax!$A$2:$H$727,2,FALSE)),"- Interstate -")</f>
        <v>Grays Harbor County</v>
      </c>
    </row>
    <row r="66" spans="1:17" x14ac:dyDescent="0.35">
      <c r="A66" s="9" t="s">
        <v>551</v>
      </c>
      <c r="B66" s="10">
        <v>44263</v>
      </c>
      <c r="C66" s="11" t="s">
        <v>482</v>
      </c>
      <c r="D66" s="11" t="s">
        <v>473</v>
      </c>
      <c r="E66" s="12">
        <v>58</v>
      </c>
      <c r="F66" s="11">
        <v>3</v>
      </c>
      <c r="G66" s="12">
        <v>52</v>
      </c>
      <c r="H66" s="13">
        <v>0.218</v>
      </c>
      <c r="I66" s="14">
        <v>98138</v>
      </c>
      <c r="J66" s="15">
        <v>30</v>
      </c>
      <c r="K66" s="11" t="s">
        <v>546</v>
      </c>
      <c r="L66" s="11" t="str">
        <f>TEXT(EventDetails!$B66, "mmmm")</f>
        <v>March</v>
      </c>
      <c r="M66" s="16">
        <f>(EventDetails!$F66*EventDetails!$G66)+EventDetails!$J66</f>
        <v>186</v>
      </c>
      <c r="N66" s="16">
        <f>(EventDetails!$F66*EventDetails!$E66)+IF(EventDetails!$H66=0, 25, (EventDetails!$H66*(EventDetails!$F66*EventDetails!$E66)))</f>
        <v>211.93200000000002</v>
      </c>
      <c r="O66" s="16">
        <f>EventDetails!$M66-EventDetails!$N66</f>
        <v>-25.932000000000016</v>
      </c>
      <c r="P66" s="17">
        <f>IFERROR(VLOOKUP(EventDetails!$I66,SalesTax!$A$2:$H$727,4,FALSE),0.0995)*EventDetails!$M66</f>
        <v>10.974</v>
      </c>
      <c r="Q66" s="17" t="str">
        <f>IFERROR(PROPER(VLOOKUP(EventDetails!$I66,SalesTax!$A$2:$H$727,2,FALSE)),"- Interstate -")</f>
        <v>Tukwila</v>
      </c>
    </row>
    <row r="67" spans="1:17" x14ac:dyDescent="0.35">
      <c r="A67" s="18" t="s">
        <v>552</v>
      </c>
      <c r="B67" s="19">
        <v>44273</v>
      </c>
      <c r="C67" s="20" t="s">
        <v>463</v>
      </c>
      <c r="D67" s="20" t="s">
        <v>548</v>
      </c>
      <c r="E67" s="21">
        <v>97</v>
      </c>
      <c r="F67" s="20">
        <v>1</v>
      </c>
      <c r="G67" s="21">
        <v>150</v>
      </c>
      <c r="H67" s="22">
        <v>0.218</v>
      </c>
      <c r="I67" s="23">
        <v>98501</v>
      </c>
      <c r="J67" s="24">
        <v>32</v>
      </c>
      <c r="K67" s="20" t="s">
        <v>546</v>
      </c>
      <c r="L67" s="20" t="str">
        <f>TEXT(EventDetails!$B67, "mmmm")</f>
        <v>March</v>
      </c>
      <c r="M67" s="25">
        <f>(EventDetails!$F67*EventDetails!$G67)+EventDetails!$J67</f>
        <v>182</v>
      </c>
      <c r="N67" s="25">
        <f>(EventDetails!$F67*EventDetails!$E67)+IF(EventDetails!$H67=0, 25, (EventDetails!$H67*(EventDetails!$F67*EventDetails!$E67)))</f>
        <v>118.146</v>
      </c>
      <c r="O67" s="25">
        <f>EventDetails!$M67-EventDetails!$N67</f>
        <v>63.853999999999999</v>
      </c>
      <c r="P67" s="26">
        <f>IFERROR(VLOOKUP(EventDetails!$I67,SalesTax!$A$2:$H$727,4,FALSE),0.0995)*EventDetails!$M67</f>
        <v>14.924000000000001</v>
      </c>
      <c r="Q67" s="26" t="str">
        <f>IFERROR(PROPER(VLOOKUP(EventDetails!$I67,SalesTax!$A$2:$H$727,2,FALSE)),"- Interstate -")</f>
        <v>Olympia</v>
      </c>
    </row>
    <row r="68" spans="1:17" x14ac:dyDescent="0.35">
      <c r="A68" s="9" t="s">
        <v>553</v>
      </c>
      <c r="B68" s="10">
        <v>44314</v>
      </c>
      <c r="C68" s="11" t="s">
        <v>488</v>
      </c>
      <c r="D68" s="11" t="s">
        <v>489</v>
      </c>
      <c r="E68" s="12">
        <v>81</v>
      </c>
      <c r="F68" s="11">
        <v>0</v>
      </c>
      <c r="G68" s="12">
        <v>53</v>
      </c>
      <c r="H68" s="13">
        <v>0.218</v>
      </c>
      <c r="I68" s="14">
        <v>89187</v>
      </c>
      <c r="J68" s="15">
        <v>5</v>
      </c>
      <c r="K68" s="11" t="s">
        <v>546</v>
      </c>
      <c r="L68" s="11" t="str">
        <f>TEXT(EventDetails!$B68, "mmmm")</f>
        <v>April</v>
      </c>
      <c r="M68" s="16">
        <f>(EventDetails!$F68*EventDetails!$G68)+EventDetails!$J68</f>
        <v>5</v>
      </c>
      <c r="N68" s="16">
        <f>(EventDetails!$F68*EventDetails!$E68)+IF(EventDetails!$H68=0, 25, (EventDetails!$H68*(EventDetails!$F68*EventDetails!$E68)))</f>
        <v>0</v>
      </c>
      <c r="O68" s="16">
        <f>EventDetails!$M68-EventDetails!$N68</f>
        <v>5</v>
      </c>
      <c r="P68" s="17">
        <f>IFERROR(VLOOKUP(EventDetails!$I68,SalesTax!$A$2:$H$727,4,FALSE),0.0995)*EventDetails!$M68</f>
        <v>0.49750000000000005</v>
      </c>
      <c r="Q68" s="17" t="str">
        <f>IFERROR(PROPER(VLOOKUP(EventDetails!$I68,SalesTax!$A$2:$H$727,2,FALSE)),"- Interstate -")</f>
        <v>- Interstate -</v>
      </c>
    </row>
    <row r="69" spans="1:17" x14ac:dyDescent="0.35">
      <c r="A69" s="18" t="s">
        <v>554</v>
      </c>
      <c r="B69" s="19">
        <v>44353</v>
      </c>
      <c r="C69" s="20" t="s">
        <v>430</v>
      </c>
      <c r="D69" s="20" t="s">
        <v>555</v>
      </c>
      <c r="E69" s="21">
        <v>37</v>
      </c>
      <c r="F69" s="20">
        <v>2</v>
      </c>
      <c r="G69" s="21">
        <v>146</v>
      </c>
      <c r="H69" s="22">
        <v>0.218</v>
      </c>
      <c r="I69" s="23">
        <v>98380</v>
      </c>
      <c r="J69" s="24">
        <v>3</v>
      </c>
      <c r="K69" s="20" t="s">
        <v>546</v>
      </c>
      <c r="L69" s="20" t="str">
        <f>TEXT(EventDetails!$B69, "mmmm")</f>
        <v>June</v>
      </c>
      <c r="M69" s="25">
        <f>(EventDetails!$F69*EventDetails!$G69)+EventDetails!$J69</f>
        <v>295</v>
      </c>
      <c r="N69" s="25">
        <f>(EventDetails!$F69*EventDetails!$E69)+IF(EventDetails!$H69=0, 25, (EventDetails!$H69*(EventDetails!$F69*EventDetails!$E69)))</f>
        <v>90.132000000000005</v>
      </c>
      <c r="O69" s="25">
        <f>EventDetails!$M69-EventDetails!$N69</f>
        <v>204.86799999999999</v>
      </c>
      <c r="P69" s="26">
        <f>IFERROR(VLOOKUP(EventDetails!$I69,SalesTax!$A$2:$H$727,4,FALSE),0.0995)*EventDetails!$M69</f>
        <v>18.585000000000001</v>
      </c>
      <c r="Q69" s="26" t="str">
        <f>IFERROR(PROPER(VLOOKUP(EventDetails!$I69,SalesTax!$A$2:$H$727,2,FALSE)),"- Interstate -")</f>
        <v>Kitsap County</v>
      </c>
    </row>
    <row r="70" spans="1:17" x14ac:dyDescent="0.35">
      <c r="A70" s="9" t="s">
        <v>556</v>
      </c>
      <c r="B70" s="10">
        <v>44365</v>
      </c>
      <c r="C70" s="11" t="s">
        <v>491</v>
      </c>
      <c r="D70" s="11" t="s">
        <v>434</v>
      </c>
      <c r="E70" s="12">
        <v>99</v>
      </c>
      <c r="F70" s="11">
        <v>1</v>
      </c>
      <c r="G70" s="12">
        <v>117</v>
      </c>
      <c r="H70" s="13">
        <v>0.218</v>
      </c>
      <c r="I70" s="14">
        <v>99013</v>
      </c>
      <c r="J70" s="15">
        <v>38</v>
      </c>
      <c r="K70" s="11" t="s">
        <v>546</v>
      </c>
      <c r="L70" s="11" t="str">
        <f>TEXT(EventDetails!$B70, "mmmm")</f>
        <v>June</v>
      </c>
      <c r="M70" s="16">
        <f>(EventDetails!$F70*EventDetails!$G70)+EventDetails!$J70</f>
        <v>155</v>
      </c>
      <c r="N70" s="16">
        <f>(EventDetails!$F70*EventDetails!$E70)+IF(EventDetails!$H70=0, 25, (EventDetails!$H70*(EventDetails!$F70*EventDetails!$E70)))</f>
        <v>120.58199999999999</v>
      </c>
      <c r="O70" s="16">
        <f>EventDetails!$M70-EventDetails!$N70</f>
        <v>34.418000000000006</v>
      </c>
      <c r="P70" s="17">
        <f>IFERROR(VLOOKUP(EventDetails!$I70,SalesTax!$A$2:$H$727,4,FALSE),0.0995)*EventDetails!$M70</f>
        <v>9.61</v>
      </c>
      <c r="Q70" s="17" t="str">
        <f>IFERROR(PROPER(VLOOKUP(EventDetails!$I70,SalesTax!$A$2:$H$727,2,FALSE)),"- Interstate -")</f>
        <v>Stevens County</v>
      </c>
    </row>
    <row r="71" spans="1:17" x14ac:dyDescent="0.35">
      <c r="A71" s="18" t="s">
        <v>557</v>
      </c>
      <c r="B71" s="19">
        <v>44374</v>
      </c>
      <c r="C71" s="20" t="s">
        <v>451</v>
      </c>
      <c r="D71" s="20" t="s">
        <v>431</v>
      </c>
      <c r="E71" s="21">
        <v>40</v>
      </c>
      <c r="F71" s="20">
        <v>3</v>
      </c>
      <c r="G71" s="21">
        <v>149</v>
      </c>
      <c r="H71" s="22">
        <v>0.218</v>
      </c>
      <c r="I71" s="23">
        <v>98665</v>
      </c>
      <c r="J71" s="24">
        <v>39</v>
      </c>
      <c r="K71" s="20" t="s">
        <v>546</v>
      </c>
      <c r="L71" s="20" t="str">
        <f>TEXT(EventDetails!$B71, "mmmm")</f>
        <v>June</v>
      </c>
      <c r="M71" s="25">
        <f>(EventDetails!$F71*EventDetails!$G71)+EventDetails!$J71</f>
        <v>486</v>
      </c>
      <c r="N71" s="25">
        <f>(EventDetails!$F71*EventDetails!$E71)+IF(EventDetails!$H71=0, 25, (EventDetails!$H71*(EventDetails!$F71*EventDetails!$E71)))</f>
        <v>146.16</v>
      </c>
      <c r="O71" s="25">
        <f>EventDetails!$M71-EventDetails!$N71</f>
        <v>339.84000000000003</v>
      </c>
      <c r="P71" s="26">
        <f>IFERROR(VLOOKUP(EventDetails!$I71,SalesTax!$A$2:$H$727,4,FALSE),0.0995)*EventDetails!$M71</f>
        <v>39.366</v>
      </c>
      <c r="Q71" s="26" t="str">
        <f>IFERROR(PROPER(VLOOKUP(EventDetails!$I71,SalesTax!$A$2:$H$727,2,FALSE)),"- Interstate -")</f>
        <v>Clark County Unincorp. P.T.B.A</v>
      </c>
    </row>
    <row r="72" spans="1:17" x14ac:dyDescent="0.35">
      <c r="A72" s="9" t="s">
        <v>558</v>
      </c>
      <c r="B72" s="10">
        <v>44401</v>
      </c>
      <c r="C72" s="11" t="s">
        <v>465</v>
      </c>
      <c r="D72" s="11" t="s">
        <v>520</v>
      </c>
      <c r="E72" s="12">
        <v>88</v>
      </c>
      <c r="F72" s="11">
        <v>2</v>
      </c>
      <c r="G72" s="12">
        <v>94</v>
      </c>
      <c r="H72" s="13">
        <v>0.218</v>
      </c>
      <c r="I72" s="14">
        <v>89905</v>
      </c>
      <c r="J72" s="15">
        <v>35</v>
      </c>
      <c r="K72" s="11" t="s">
        <v>546</v>
      </c>
      <c r="L72" s="11" t="str">
        <f>TEXT(EventDetails!$B72, "mmmm")</f>
        <v>July</v>
      </c>
      <c r="M72" s="16">
        <f>(EventDetails!$F72*EventDetails!$G72)+EventDetails!$J72</f>
        <v>223</v>
      </c>
      <c r="N72" s="16">
        <f>(EventDetails!$F72*EventDetails!$E72)+IF(EventDetails!$H72=0, 25, (EventDetails!$H72*(EventDetails!$F72*EventDetails!$E72)))</f>
        <v>214.36799999999999</v>
      </c>
      <c r="O72" s="16">
        <f>EventDetails!$M72-EventDetails!$N72</f>
        <v>8.632000000000005</v>
      </c>
      <c r="P72" s="17">
        <f>IFERROR(VLOOKUP(EventDetails!$I72,SalesTax!$A$2:$H$727,4,FALSE),0.0995)*EventDetails!$M72</f>
        <v>22.188500000000001</v>
      </c>
      <c r="Q72" s="17" t="str">
        <f>IFERROR(PROPER(VLOOKUP(EventDetails!$I72,SalesTax!$A$2:$H$727,2,FALSE)),"- Interstate -")</f>
        <v>- Interstate -</v>
      </c>
    </row>
    <row r="73" spans="1:17" x14ac:dyDescent="0.35">
      <c r="A73" s="18" t="s">
        <v>559</v>
      </c>
      <c r="B73" s="19">
        <v>44436</v>
      </c>
      <c r="C73" s="20" t="s">
        <v>430</v>
      </c>
      <c r="D73" s="20" t="s">
        <v>535</v>
      </c>
      <c r="E73" s="21">
        <v>40</v>
      </c>
      <c r="F73" s="20">
        <v>3</v>
      </c>
      <c r="G73" s="21">
        <v>145</v>
      </c>
      <c r="H73" s="22">
        <v>0.218</v>
      </c>
      <c r="I73" s="23">
        <v>98544</v>
      </c>
      <c r="J73" s="24">
        <v>44</v>
      </c>
      <c r="K73" s="20" t="s">
        <v>546</v>
      </c>
      <c r="L73" s="20" t="str">
        <f>TEXT(EventDetails!$B73, "mmmm")</f>
        <v>August</v>
      </c>
      <c r="M73" s="25">
        <f>(EventDetails!$F73*EventDetails!$G73)+EventDetails!$J73</f>
        <v>479</v>
      </c>
      <c r="N73" s="25">
        <f>(EventDetails!$F73*EventDetails!$E73)+IF(EventDetails!$H73=0, 25, (EventDetails!$H73*(EventDetails!$F73*EventDetails!$E73)))</f>
        <v>146.16</v>
      </c>
      <c r="O73" s="25">
        <f>EventDetails!$M73-EventDetails!$N73</f>
        <v>332.84000000000003</v>
      </c>
      <c r="P73" s="26">
        <f>IFERROR(VLOOKUP(EventDetails!$I73,SalesTax!$A$2:$H$727,4,FALSE),0.0995)*EventDetails!$M73</f>
        <v>25.387</v>
      </c>
      <c r="Q73" s="26" t="str">
        <f>IFERROR(PROPER(VLOOKUP(EventDetails!$I73,SalesTax!$A$2:$H$727,2,FALSE)),"- Interstate -")</f>
        <v>Lewis County</v>
      </c>
    </row>
    <row r="74" spans="1:17" x14ac:dyDescent="0.35">
      <c r="A74" s="9" t="s">
        <v>560</v>
      </c>
      <c r="B74" s="10">
        <v>44438</v>
      </c>
      <c r="C74" s="11" t="s">
        <v>561</v>
      </c>
      <c r="D74" s="11" t="s">
        <v>427</v>
      </c>
      <c r="E74" s="12">
        <v>38</v>
      </c>
      <c r="F74" s="11">
        <v>2</v>
      </c>
      <c r="G74" s="12">
        <v>103</v>
      </c>
      <c r="H74" s="13">
        <v>0.218</v>
      </c>
      <c r="I74" s="14">
        <v>98001</v>
      </c>
      <c r="J74" s="15">
        <v>28</v>
      </c>
      <c r="K74" s="11" t="s">
        <v>546</v>
      </c>
      <c r="L74" s="11" t="str">
        <f>TEXT(EventDetails!$B74, "mmmm")</f>
        <v>August</v>
      </c>
      <c r="M74" s="16">
        <f>(EventDetails!$F74*EventDetails!$G74)+EventDetails!$J74</f>
        <v>234</v>
      </c>
      <c r="N74" s="16">
        <f>(EventDetails!$F74*EventDetails!$E74)+IF(EventDetails!$H74=0, 25, (EventDetails!$H74*(EventDetails!$F74*EventDetails!$E74)))</f>
        <v>92.567999999999998</v>
      </c>
      <c r="O74" s="16">
        <f>EventDetails!$M74-EventDetails!$N74</f>
        <v>141.43200000000002</v>
      </c>
      <c r="P74" s="17">
        <f>IFERROR(VLOOKUP(EventDetails!$I74,SalesTax!$A$2:$H$727,4,FALSE),0.0995)*EventDetails!$M74</f>
        <v>11.700000000000001</v>
      </c>
      <c r="Q74" s="17" t="str">
        <f>IFERROR(PROPER(VLOOKUP(EventDetails!$I74,SalesTax!$A$2:$H$727,2,FALSE)),"- Interstate -")</f>
        <v>King County</v>
      </c>
    </row>
    <row r="75" spans="1:17" x14ac:dyDescent="0.35">
      <c r="A75" s="18" t="s">
        <v>562</v>
      </c>
      <c r="B75" s="19">
        <v>44490</v>
      </c>
      <c r="C75" s="20" t="s">
        <v>470</v>
      </c>
      <c r="D75" s="20" t="s">
        <v>442</v>
      </c>
      <c r="E75" s="21">
        <v>77</v>
      </c>
      <c r="F75" s="20">
        <v>1</v>
      </c>
      <c r="G75" s="21">
        <v>141</v>
      </c>
      <c r="H75" s="22">
        <v>0.218</v>
      </c>
      <c r="I75" s="23">
        <v>98343</v>
      </c>
      <c r="J75" s="24">
        <v>55</v>
      </c>
      <c r="K75" s="20" t="s">
        <v>546</v>
      </c>
      <c r="L75" s="20" t="str">
        <f>TEXT(EventDetails!$B75, "mmmm")</f>
        <v>October</v>
      </c>
      <c r="M75" s="25">
        <f>(EventDetails!$F75*EventDetails!$G75)+EventDetails!$J75</f>
        <v>196</v>
      </c>
      <c r="N75" s="25">
        <f>(EventDetails!$F75*EventDetails!$E75)+IF(EventDetails!$H75=0, 25, (EventDetails!$H75*(EventDetails!$F75*EventDetails!$E75)))</f>
        <v>93.786000000000001</v>
      </c>
      <c r="O75" s="25">
        <f>EventDetails!$M75-EventDetails!$N75</f>
        <v>102.214</v>
      </c>
      <c r="P75" s="26">
        <f>IFERROR(VLOOKUP(EventDetails!$I75,SalesTax!$A$2:$H$727,4,FALSE),0.0995)*EventDetails!$M75</f>
        <v>19.208000000000002</v>
      </c>
      <c r="Q75" s="26" t="str">
        <f>IFERROR(PROPER(VLOOKUP(EventDetails!$I75,SalesTax!$A$2:$H$727,2,FALSE)),"- Interstate -")</f>
        <v>Clallam County</v>
      </c>
    </row>
    <row r="76" spans="1:17" x14ac:dyDescent="0.35">
      <c r="A76" s="9" t="s">
        <v>563</v>
      </c>
      <c r="B76" s="10">
        <v>44497</v>
      </c>
      <c r="C76" s="11" t="s">
        <v>465</v>
      </c>
      <c r="D76" s="11" t="s">
        <v>489</v>
      </c>
      <c r="E76" s="12">
        <v>81</v>
      </c>
      <c r="F76" s="11">
        <v>3</v>
      </c>
      <c r="G76" s="12">
        <v>122</v>
      </c>
      <c r="H76" s="13">
        <v>0.218</v>
      </c>
      <c r="I76" s="14">
        <v>98936</v>
      </c>
      <c r="J76" s="15">
        <v>6</v>
      </c>
      <c r="K76" s="11" t="s">
        <v>546</v>
      </c>
      <c r="L76" s="11" t="str">
        <f>TEXT(EventDetails!$B76, "mmmm")</f>
        <v>October</v>
      </c>
      <c r="M76" s="16">
        <f>(EventDetails!$F76*EventDetails!$G76)+EventDetails!$J76</f>
        <v>372</v>
      </c>
      <c r="N76" s="16">
        <f>(EventDetails!$F76*EventDetails!$E76)+IF(EventDetails!$H76=0, 25, (EventDetails!$H76*(EventDetails!$F76*EventDetails!$E76)))</f>
        <v>295.97399999999999</v>
      </c>
      <c r="O76" s="16">
        <f>EventDetails!$M76-EventDetails!$N76</f>
        <v>76.02600000000001</v>
      </c>
      <c r="P76" s="17">
        <f>IFERROR(VLOOKUP(EventDetails!$I76,SalesTax!$A$2:$H$727,4,FALSE),0.0995)*EventDetails!$M76</f>
        <v>31.248000000000001</v>
      </c>
      <c r="Q76" s="17" t="str">
        <f>IFERROR(PROPER(VLOOKUP(EventDetails!$I76,SalesTax!$A$2:$H$727,2,FALSE)),"- Interstate -")</f>
        <v>Yakima County</v>
      </c>
    </row>
    <row r="77" spans="1:17" x14ac:dyDescent="0.35">
      <c r="A77" s="18" t="s">
        <v>564</v>
      </c>
      <c r="B77" s="19">
        <v>44520</v>
      </c>
      <c r="C77" s="20" t="s">
        <v>550</v>
      </c>
      <c r="D77" s="20" t="s">
        <v>533</v>
      </c>
      <c r="E77" s="21">
        <v>94</v>
      </c>
      <c r="F77" s="20">
        <v>1</v>
      </c>
      <c r="G77" s="21">
        <v>88</v>
      </c>
      <c r="H77" s="22">
        <v>0.218</v>
      </c>
      <c r="I77" s="23">
        <v>89176</v>
      </c>
      <c r="J77" s="24">
        <v>51</v>
      </c>
      <c r="K77" s="20" t="s">
        <v>546</v>
      </c>
      <c r="L77" s="20" t="str">
        <f>TEXT(EventDetails!$B77, "mmmm")</f>
        <v>November</v>
      </c>
      <c r="M77" s="25">
        <f>(EventDetails!$F77*EventDetails!$G77)+EventDetails!$J77</f>
        <v>139</v>
      </c>
      <c r="N77" s="25">
        <f>(EventDetails!$F77*EventDetails!$E77)+IF(EventDetails!$H77=0, 25, (EventDetails!$H77*(EventDetails!$F77*EventDetails!$E77)))</f>
        <v>114.492</v>
      </c>
      <c r="O77" s="25">
        <f>EventDetails!$M77-EventDetails!$N77</f>
        <v>24.507999999999996</v>
      </c>
      <c r="P77" s="26">
        <f>IFERROR(VLOOKUP(EventDetails!$I77,SalesTax!$A$2:$H$727,4,FALSE),0.0995)*EventDetails!$M77</f>
        <v>13.830500000000001</v>
      </c>
      <c r="Q77" s="26" t="str">
        <f>IFERROR(PROPER(VLOOKUP(EventDetails!$I77,SalesTax!$A$2:$H$727,2,FALSE)),"- Interstate -")</f>
        <v>- Interstate -</v>
      </c>
    </row>
    <row r="78" spans="1:17" x14ac:dyDescent="0.35">
      <c r="A78" s="9" t="s">
        <v>565</v>
      </c>
      <c r="B78" s="10">
        <v>44523</v>
      </c>
      <c r="C78" s="11" t="s">
        <v>550</v>
      </c>
      <c r="D78" s="11" t="s">
        <v>533</v>
      </c>
      <c r="E78" s="12">
        <v>94</v>
      </c>
      <c r="F78" s="11">
        <v>1</v>
      </c>
      <c r="G78" s="12">
        <v>88</v>
      </c>
      <c r="H78" s="13">
        <v>0.218</v>
      </c>
      <c r="I78" s="14">
        <v>98947</v>
      </c>
      <c r="J78" s="15">
        <v>51</v>
      </c>
      <c r="K78" s="11" t="s">
        <v>546</v>
      </c>
      <c r="L78" s="11" t="str">
        <f>TEXT(EventDetails!$B78, "mmmm")</f>
        <v>November</v>
      </c>
      <c r="M78" s="16">
        <f>(EventDetails!$F78*EventDetails!$G78)+EventDetails!$J78</f>
        <v>139</v>
      </c>
      <c r="N78" s="16">
        <f>(EventDetails!$F78*EventDetails!$E78)+IF(EventDetails!$H78=0, 25, (EventDetails!$H78*(EventDetails!$F78*EventDetails!$E78)))</f>
        <v>114.492</v>
      </c>
      <c r="O78" s="16">
        <f>EventDetails!$M78-EventDetails!$N78</f>
        <v>24.507999999999996</v>
      </c>
      <c r="P78" s="17">
        <f>IFERROR(VLOOKUP(EventDetails!$I78,SalesTax!$A$2:$H$727,4,FALSE),0.0995)*EventDetails!$M78</f>
        <v>9.0350000000000001</v>
      </c>
      <c r="Q78" s="17" t="str">
        <f>IFERROR(PROPER(VLOOKUP(EventDetails!$I78,SalesTax!$A$2:$H$727,2,FALSE)),"- Interstate -")</f>
        <v>Yakima County</v>
      </c>
    </row>
    <row r="79" spans="1:17" x14ac:dyDescent="0.35">
      <c r="A79" s="18" t="s">
        <v>566</v>
      </c>
      <c r="B79" s="19">
        <v>44117</v>
      </c>
      <c r="C79" s="20" t="s">
        <v>430</v>
      </c>
      <c r="D79" s="20" t="s">
        <v>466</v>
      </c>
      <c r="E79" s="21">
        <v>50</v>
      </c>
      <c r="F79" s="20">
        <v>2</v>
      </c>
      <c r="G79" s="21">
        <v>109</v>
      </c>
      <c r="H79" s="22">
        <v>0.246</v>
      </c>
      <c r="I79" s="23">
        <v>98648</v>
      </c>
      <c r="J79" s="24">
        <v>4</v>
      </c>
      <c r="K79" s="20" t="s">
        <v>567</v>
      </c>
      <c r="L79" s="20" t="str">
        <f>TEXT(EventDetails!$B79, "mmmm")</f>
        <v>October</v>
      </c>
      <c r="M79" s="25">
        <f>(EventDetails!$F79*EventDetails!$G79)+EventDetails!$J79</f>
        <v>222</v>
      </c>
      <c r="N79" s="25">
        <f>(EventDetails!$F79*EventDetails!$E79)+IF(EventDetails!$H79=0, 25, (EventDetails!$H79*(EventDetails!$F79*EventDetails!$E79)))</f>
        <v>124.6</v>
      </c>
      <c r="O79" s="25">
        <f>EventDetails!$M79-EventDetails!$N79</f>
        <v>97.4</v>
      </c>
      <c r="P79" s="26">
        <f>IFERROR(VLOOKUP(EventDetails!$I79,SalesTax!$A$2:$H$727,4,FALSE),0.0995)*EventDetails!$M79</f>
        <v>20.867999999999999</v>
      </c>
      <c r="Q79" s="26" t="str">
        <f>IFERROR(PROPER(VLOOKUP(EventDetails!$I79,SalesTax!$A$2:$H$727,2,FALSE)),"- Interstate -")</f>
        <v>Skamania County</v>
      </c>
    </row>
    <row r="80" spans="1:17" x14ac:dyDescent="0.35">
      <c r="A80" s="9" t="s">
        <v>568</v>
      </c>
      <c r="B80" s="10">
        <v>44120</v>
      </c>
      <c r="C80" s="11" t="s">
        <v>444</v>
      </c>
      <c r="D80" s="11" t="s">
        <v>466</v>
      </c>
      <c r="E80" s="12">
        <v>50</v>
      </c>
      <c r="F80" s="11">
        <v>3</v>
      </c>
      <c r="G80" s="12">
        <v>46</v>
      </c>
      <c r="H80" s="13">
        <v>0.246</v>
      </c>
      <c r="I80" s="14">
        <v>98278</v>
      </c>
      <c r="J80" s="15">
        <v>32</v>
      </c>
      <c r="K80" s="11" t="s">
        <v>567</v>
      </c>
      <c r="L80" s="11" t="str">
        <f>TEXT(EventDetails!$B80, "mmmm")</f>
        <v>October</v>
      </c>
      <c r="M80" s="16">
        <f>(EventDetails!$F80*EventDetails!$G80)+EventDetails!$J80</f>
        <v>170</v>
      </c>
      <c r="N80" s="16">
        <f>(EventDetails!$F80*EventDetails!$E80)+IF(EventDetails!$H80=0, 25, (EventDetails!$H80*(EventDetails!$F80*EventDetails!$E80)))</f>
        <v>186.9</v>
      </c>
      <c r="O80" s="16">
        <f>EventDetails!$M80-EventDetails!$N80</f>
        <v>-16.900000000000006</v>
      </c>
      <c r="P80" s="17">
        <f>IFERROR(VLOOKUP(EventDetails!$I80,SalesTax!$A$2:$H$727,4,FALSE),0.0995)*EventDetails!$M80</f>
        <v>10.88</v>
      </c>
      <c r="Q80" s="17" t="str">
        <f>IFERROR(PROPER(VLOOKUP(EventDetails!$I80,SalesTax!$A$2:$H$727,2,FALSE)),"- Interstate -")</f>
        <v>Island County</v>
      </c>
    </row>
    <row r="81" spans="1:17" x14ac:dyDescent="0.35">
      <c r="A81" s="18" t="s">
        <v>569</v>
      </c>
      <c r="B81" s="19">
        <v>44128</v>
      </c>
      <c r="C81" s="20" t="s">
        <v>444</v>
      </c>
      <c r="D81" s="20" t="s">
        <v>439</v>
      </c>
      <c r="E81" s="21">
        <v>72</v>
      </c>
      <c r="F81" s="20">
        <v>2.5</v>
      </c>
      <c r="G81" s="21">
        <v>56</v>
      </c>
      <c r="H81" s="22">
        <v>0.246</v>
      </c>
      <c r="I81" s="23">
        <v>98227</v>
      </c>
      <c r="J81" s="24">
        <v>3</v>
      </c>
      <c r="K81" s="20" t="s">
        <v>567</v>
      </c>
      <c r="L81" s="20" t="str">
        <f>TEXT(EventDetails!$B81, "mmmm")</f>
        <v>October</v>
      </c>
      <c r="M81" s="25">
        <f>(EventDetails!$F81*EventDetails!$G81)+EventDetails!$J81</f>
        <v>143</v>
      </c>
      <c r="N81" s="25">
        <f>(EventDetails!$F81*EventDetails!$E81)+IF(EventDetails!$H81=0, 25, (EventDetails!$H81*(EventDetails!$F81*EventDetails!$E81)))</f>
        <v>224.28</v>
      </c>
      <c r="O81" s="25">
        <f>EventDetails!$M81-EventDetails!$N81</f>
        <v>-81.28</v>
      </c>
      <c r="P81" s="26">
        <f>IFERROR(VLOOKUP(EventDetails!$I81,SalesTax!$A$2:$H$727,4,FALSE),0.0995)*EventDetails!$M81</f>
        <v>7.2929999999999993</v>
      </c>
      <c r="Q81" s="26" t="str">
        <f>IFERROR(PROPER(VLOOKUP(EventDetails!$I81,SalesTax!$A$2:$H$727,2,FALSE)),"- Interstate -")</f>
        <v>Bellingham</v>
      </c>
    </row>
    <row r="82" spans="1:17" x14ac:dyDescent="0.35">
      <c r="A82" s="9" t="s">
        <v>570</v>
      </c>
      <c r="B82" s="10">
        <v>44179</v>
      </c>
      <c r="C82" s="11" t="s">
        <v>437</v>
      </c>
      <c r="D82" s="11" t="s">
        <v>489</v>
      </c>
      <c r="E82" s="12">
        <v>81</v>
      </c>
      <c r="F82" s="11">
        <v>2</v>
      </c>
      <c r="G82" s="12">
        <v>60</v>
      </c>
      <c r="H82" s="13">
        <v>0.246</v>
      </c>
      <c r="I82" s="14">
        <v>99326</v>
      </c>
      <c r="J82" s="15">
        <v>36</v>
      </c>
      <c r="K82" s="11" t="s">
        <v>567</v>
      </c>
      <c r="L82" s="11" t="str">
        <f>TEXT(EventDetails!$B82, "mmmm")</f>
        <v>December</v>
      </c>
      <c r="M82" s="16">
        <f>(EventDetails!$F82*EventDetails!$G82)+EventDetails!$J82</f>
        <v>156</v>
      </c>
      <c r="N82" s="16">
        <f>(EventDetails!$F82*EventDetails!$E82)+IF(EventDetails!$H82=0, 25, (EventDetails!$H82*(EventDetails!$F82*EventDetails!$E82)))</f>
        <v>201.852</v>
      </c>
      <c r="O82" s="16">
        <f>EventDetails!$M82-EventDetails!$N82</f>
        <v>-45.852000000000004</v>
      </c>
      <c r="P82" s="17">
        <f>IFERROR(VLOOKUP(EventDetails!$I82,SalesTax!$A$2:$H$727,4,FALSE),0.0995)*EventDetails!$M82</f>
        <v>8.4239999999999995</v>
      </c>
      <c r="Q82" s="17" t="str">
        <f>IFERROR(PROPER(VLOOKUP(EventDetails!$I82,SalesTax!$A$2:$H$727,2,FALSE)),"- Interstate -")</f>
        <v>Franklin County</v>
      </c>
    </row>
    <row r="83" spans="1:17" x14ac:dyDescent="0.35">
      <c r="A83" s="18" t="s">
        <v>571</v>
      </c>
      <c r="B83" s="19">
        <v>44240</v>
      </c>
      <c r="C83" s="20" t="s">
        <v>482</v>
      </c>
      <c r="D83" s="20" t="s">
        <v>479</v>
      </c>
      <c r="E83" s="21">
        <v>25</v>
      </c>
      <c r="F83" s="20">
        <v>1.5</v>
      </c>
      <c r="G83" s="21">
        <v>54</v>
      </c>
      <c r="H83" s="22">
        <v>0.246</v>
      </c>
      <c r="I83" s="23">
        <v>99181</v>
      </c>
      <c r="J83" s="24">
        <v>48</v>
      </c>
      <c r="K83" s="20" t="s">
        <v>567</v>
      </c>
      <c r="L83" s="20" t="str">
        <f>TEXT(EventDetails!$B83, "mmmm")</f>
        <v>February</v>
      </c>
      <c r="M83" s="25">
        <f>(EventDetails!$F83*EventDetails!$G83)+EventDetails!$J83</f>
        <v>129</v>
      </c>
      <c r="N83" s="25">
        <f>(EventDetails!$F83*EventDetails!$E83)+IF(EventDetails!$H83=0, 25, (EventDetails!$H83*(EventDetails!$F83*EventDetails!$E83)))</f>
        <v>46.725000000000001</v>
      </c>
      <c r="O83" s="25">
        <f>EventDetails!$M83-EventDetails!$N83</f>
        <v>82.275000000000006</v>
      </c>
      <c r="P83" s="26">
        <f>IFERROR(VLOOKUP(EventDetails!$I83,SalesTax!$A$2:$H$727,4,FALSE),0.0995)*EventDetails!$M83</f>
        <v>12.125999999999999</v>
      </c>
      <c r="Q83" s="26" t="str">
        <f>IFERROR(PROPER(VLOOKUP(EventDetails!$I83,SalesTax!$A$2:$H$727,2,FALSE)),"- Interstate -")</f>
        <v>Stevens County</v>
      </c>
    </row>
    <row r="84" spans="1:17" x14ac:dyDescent="0.35">
      <c r="A84" s="9" t="s">
        <v>572</v>
      </c>
      <c r="B84" s="10">
        <v>44253</v>
      </c>
      <c r="C84" s="11" t="s">
        <v>498</v>
      </c>
      <c r="D84" s="11" t="s">
        <v>506</v>
      </c>
      <c r="E84" s="12">
        <v>94</v>
      </c>
      <c r="F84" s="11">
        <v>1</v>
      </c>
      <c r="G84" s="12">
        <v>115</v>
      </c>
      <c r="H84" s="13">
        <v>0.246</v>
      </c>
      <c r="I84" s="14">
        <v>89383</v>
      </c>
      <c r="J84" s="15">
        <v>14</v>
      </c>
      <c r="K84" s="11" t="s">
        <v>567</v>
      </c>
      <c r="L84" s="11" t="str">
        <f>TEXT(EventDetails!$B84, "mmmm")</f>
        <v>February</v>
      </c>
      <c r="M84" s="16">
        <f>(EventDetails!$F84*EventDetails!$G84)+EventDetails!$J84</f>
        <v>129</v>
      </c>
      <c r="N84" s="16">
        <f>(EventDetails!$F84*EventDetails!$E84)+IF(EventDetails!$H84=0, 25, (EventDetails!$H84*(EventDetails!$F84*EventDetails!$E84)))</f>
        <v>117.124</v>
      </c>
      <c r="O84" s="16">
        <f>EventDetails!$M84-EventDetails!$N84</f>
        <v>11.876000000000005</v>
      </c>
      <c r="P84" s="17">
        <f>IFERROR(VLOOKUP(EventDetails!$I84,SalesTax!$A$2:$H$727,4,FALSE),0.0995)*EventDetails!$M84</f>
        <v>12.835500000000001</v>
      </c>
      <c r="Q84" s="17" t="str">
        <f>IFERROR(PROPER(VLOOKUP(EventDetails!$I84,SalesTax!$A$2:$H$727,2,FALSE)),"- Interstate -")</f>
        <v>- Interstate -</v>
      </c>
    </row>
    <row r="85" spans="1:17" x14ac:dyDescent="0.35">
      <c r="A85" s="18" t="s">
        <v>573</v>
      </c>
      <c r="B85" s="19">
        <v>44259</v>
      </c>
      <c r="C85" s="20" t="s">
        <v>500</v>
      </c>
      <c r="D85" s="20" t="s">
        <v>442</v>
      </c>
      <c r="E85" s="21">
        <v>77</v>
      </c>
      <c r="F85" s="20">
        <v>0.5</v>
      </c>
      <c r="G85" s="21">
        <v>145</v>
      </c>
      <c r="H85" s="22">
        <v>0.246</v>
      </c>
      <c r="I85" s="23">
        <v>99223</v>
      </c>
      <c r="J85" s="24">
        <v>0</v>
      </c>
      <c r="K85" s="20" t="s">
        <v>567</v>
      </c>
      <c r="L85" s="20" t="str">
        <f>TEXT(EventDetails!$B85, "mmmm")</f>
        <v>March</v>
      </c>
      <c r="M85" s="25">
        <f>(EventDetails!$F85*EventDetails!$G85)+EventDetails!$J85</f>
        <v>72.5</v>
      </c>
      <c r="N85" s="25">
        <f>(EventDetails!$F85*EventDetails!$E85)+IF(EventDetails!$H85=0, 25, (EventDetails!$H85*(EventDetails!$F85*EventDetails!$E85)))</f>
        <v>47.971000000000004</v>
      </c>
      <c r="O85" s="25">
        <f>EventDetails!$M85-EventDetails!$N85</f>
        <v>24.528999999999996</v>
      </c>
      <c r="P85" s="26">
        <f>IFERROR(VLOOKUP(EventDetails!$I85,SalesTax!$A$2:$H$727,4,FALSE),0.0995)*EventDetails!$M85</f>
        <v>4.2774999999999999</v>
      </c>
      <c r="Q85" s="26" t="str">
        <f>IFERROR(PROPER(VLOOKUP(EventDetails!$I85,SalesTax!$A$2:$H$727,2,FALSE)),"- Interstate -")</f>
        <v>Spokane</v>
      </c>
    </row>
    <row r="86" spans="1:17" x14ac:dyDescent="0.35">
      <c r="A86" s="9" t="s">
        <v>574</v>
      </c>
      <c r="B86" s="10">
        <v>44268</v>
      </c>
      <c r="C86" s="11" t="s">
        <v>491</v>
      </c>
      <c r="D86" s="11" t="s">
        <v>479</v>
      </c>
      <c r="E86" s="12">
        <v>25</v>
      </c>
      <c r="F86" s="11">
        <v>2</v>
      </c>
      <c r="G86" s="12">
        <v>69</v>
      </c>
      <c r="H86" s="13">
        <v>0.246</v>
      </c>
      <c r="I86" s="14">
        <v>98411</v>
      </c>
      <c r="J86" s="15">
        <v>3</v>
      </c>
      <c r="K86" s="11" t="s">
        <v>567</v>
      </c>
      <c r="L86" s="11" t="str">
        <f>TEXT(EventDetails!$B86, "mmmm")</f>
        <v>March</v>
      </c>
      <c r="M86" s="16">
        <f>(EventDetails!$F86*EventDetails!$G86)+EventDetails!$J86</f>
        <v>141</v>
      </c>
      <c r="N86" s="16">
        <f>(EventDetails!$F86*EventDetails!$E86)+IF(EventDetails!$H86=0, 25, (EventDetails!$H86*(EventDetails!$F86*EventDetails!$E86)))</f>
        <v>62.3</v>
      </c>
      <c r="O86" s="16">
        <f>EventDetails!$M86-EventDetails!$N86</f>
        <v>78.7</v>
      </c>
      <c r="P86" s="17">
        <f>IFERROR(VLOOKUP(EventDetails!$I86,SalesTax!$A$2:$H$727,4,FALSE),0.0995)*EventDetails!$M86</f>
        <v>9.0240000000000009</v>
      </c>
      <c r="Q86" s="17" t="str">
        <f>IFERROR(PROPER(VLOOKUP(EventDetails!$I86,SalesTax!$A$2:$H$727,2,FALSE)),"- Interstate -")</f>
        <v>Tacoma</v>
      </c>
    </row>
    <row r="87" spans="1:17" x14ac:dyDescent="0.35">
      <c r="A87" s="18" t="s">
        <v>575</v>
      </c>
      <c r="B87" s="19">
        <v>44273</v>
      </c>
      <c r="C87" s="20" t="s">
        <v>430</v>
      </c>
      <c r="D87" s="20" t="s">
        <v>458</v>
      </c>
      <c r="E87" s="21">
        <v>42</v>
      </c>
      <c r="F87" s="20">
        <v>3</v>
      </c>
      <c r="G87" s="21">
        <v>124</v>
      </c>
      <c r="H87" s="22">
        <v>0.246</v>
      </c>
      <c r="I87" s="23">
        <v>99158</v>
      </c>
      <c r="J87" s="24">
        <v>1</v>
      </c>
      <c r="K87" s="20" t="s">
        <v>567</v>
      </c>
      <c r="L87" s="20" t="str">
        <f>TEXT(EventDetails!$B87, "mmmm")</f>
        <v>March</v>
      </c>
      <c r="M87" s="25">
        <f>(EventDetails!$F87*EventDetails!$G87)+EventDetails!$J87</f>
        <v>373</v>
      </c>
      <c r="N87" s="25">
        <f>(EventDetails!$F87*EventDetails!$E87)+IF(EventDetails!$H87=0, 25, (EventDetails!$H87*(EventDetails!$F87*EventDetails!$E87)))</f>
        <v>156.99600000000001</v>
      </c>
      <c r="O87" s="25">
        <f>EventDetails!$M87-EventDetails!$N87</f>
        <v>216.00399999999999</v>
      </c>
      <c r="P87" s="26">
        <f>IFERROR(VLOOKUP(EventDetails!$I87,SalesTax!$A$2:$H$727,4,FALSE),0.0995)*EventDetails!$M87</f>
        <v>26.110000000000003</v>
      </c>
      <c r="Q87" s="26" t="str">
        <f>IFERROR(PROPER(VLOOKUP(EventDetails!$I87,SalesTax!$A$2:$H$727,2,FALSE)),"- Interstate -")</f>
        <v>Whitman County</v>
      </c>
    </row>
    <row r="88" spans="1:17" x14ac:dyDescent="0.35">
      <c r="A88" s="9" t="s">
        <v>576</v>
      </c>
      <c r="B88" s="10">
        <v>44279</v>
      </c>
      <c r="C88" s="11" t="s">
        <v>561</v>
      </c>
      <c r="D88" s="11" t="s">
        <v>439</v>
      </c>
      <c r="E88" s="12">
        <v>72</v>
      </c>
      <c r="F88" s="11">
        <v>3</v>
      </c>
      <c r="G88" s="12">
        <v>55</v>
      </c>
      <c r="H88" s="13">
        <v>0.246</v>
      </c>
      <c r="I88" s="14">
        <v>98012</v>
      </c>
      <c r="J88" s="15">
        <v>34</v>
      </c>
      <c r="K88" s="11" t="s">
        <v>567</v>
      </c>
      <c r="L88" s="11" t="str">
        <f>TEXT(EventDetails!$B88, "mmmm")</f>
        <v>March</v>
      </c>
      <c r="M88" s="16">
        <f>(EventDetails!$F88*EventDetails!$G88)+EventDetails!$J88</f>
        <v>199</v>
      </c>
      <c r="N88" s="16">
        <f>(EventDetails!$F88*EventDetails!$E88)+IF(EventDetails!$H88=0, 25, (EventDetails!$H88*(EventDetails!$F88*EventDetails!$E88)))</f>
        <v>269.13599999999997</v>
      </c>
      <c r="O88" s="16">
        <f>EventDetails!$M88-EventDetails!$N88</f>
        <v>-70.135999999999967</v>
      </c>
      <c r="P88" s="17">
        <f>IFERROR(VLOOKUP(EventDetails!$I88,SalesTax!$A$2:$H$727,4,FALSE),0.0995)*EventDetails!$M88</f>
        <v>14.725999999999999</v>
      </c>
      <c r="Q88" s="17" t="str">
        <f>IFERROR(PROPER(VLOOKUP(EventDetails!$I88,SalesTax!$A$2:$H$727,2,FALSE)),"- Interstate -")</f>
        <v>Mill Creek</v>
      </c>
    </row>
    <row r="89" spans="1:17" x14ac:dyDescent="0.35">
      <c r="A89" s="18" t="s">
        <v>577</v>
      </c>
      <c r="B89" s="19">
        <v>44280</v>
      </c>
      <c r="C89" s="20" t="s">
        <v>433</v>
      </c>
      <c r="D89" s="20" t="s">
        <v>431</v>
      </c>
      <c r="E89" s="21">
        <v>40</v>
      </c>
      <c r="F89" s="20">
        <v>1</v>
      </c>
      <c r="G89" s="21">
        <v>71</v>
      </c>
      <c r="H89" s="22">
        <v>0.246</v>
      </c>
      <c r="I89" s="23">
        <v>89927</v>
      </c>
      <c r="J89" s="24">
        <v>26</v>
      </c>
      <c r="K89" s="20" t="s">
        <v>567</v>
      </c>
      <c r="L89" s="20" t="str">
        <f>TEXT(EventDetails!$B89, "mmmm")</f>
        <v>March</v>
      </c>
      <c r="M89" s="25">
        <f>(EventDetails!$F89*EventDetails!$G89)+EventDetails!$J89</f>
        <v>97</v>
      </c>
      <c r="N89" s="25">
        <f>(EventDetails!$F89*EventDetails!$E89)+IF(EventDetails!$H89=0, 25, (EventDetails!$H89*(EventDetails!$F89*EventDetails!$E89)))</f>
        <v>49.84</v>
      </c>
      <c r="O89" s="25">
        <f>EventDetails!$M89-EventDetails!$N89</f>
        <v>47.16</v>
      </c>
      <c r="P89" s="26">
        <f>IFERROR(VLOOKUP(EventDetails!$I89,SalesTax!$A$2:$H$727,4,FALSE),0.0995)*EventDetails!$M89</f>
        <v>9.6515000000000004</v>
      </c>
      <c r="Q89" s="26" t="str">
        <f>IFERROR(PROPER(VLOOKUP(EventDetails!$I89,SalesTax!$A$2:$H$727,2,FALSE)),"- Interstate -")</f>
        <v>- Interstate -</v>
      </c>
    </row>
    <row r="90" spans="1:17" x14ac:dyDescent="0.35">
      <c r="A90" s="9" t="s">
        <v>578</v>
      </c>
      <c r="B90" s="10">
        <v>44288</v>
      </c>
      <c r="C90" s="11" t="s">
        <v>470</v>
      </c>
      <c r="D90" s="11" t="s">
        <v>555</v>
      </c>
      <c r="E90" s="12">
        <v>37</v>
      </c>
      <c r="F90" s="11">
        <v>1</v>
      </c>
      <c r="G90" s="12">
        <v>144</v>
      </c>
      <c r="H90" s="13">
        <v>0.246</v>
      </c>
      <c r="I90" s="14">
        <v>98050</v>
      </c>
      <c r="J90" s="15">
        <v>44</v>
      </c>
      <c r="K90" s="11" t="s">
        <v>567</v>
      </c>
      <c r="L90" s="11" t="str">
        <f>TEXT(EventDetails!$B90, "mmmm")</f>
        <v>April</v>
      </c>
      <c r="M90" s="16">
        <f>(EventDetails!$F90*EventDetails!$G90)+EventDetails!$J90</f>
        <v>188</v>
      </c>
      <c r="N90" s="16">
        <f>(EventDetails!$F90*EventDetails!$E90)+IF(EventDetails!$H90=0, 25, (EventDetails!$H90*(EventDetails!$F90*EventDetails!$E90)))</f>
        <v>46.102000000000004</v>
      </c>
      <c r="O90" s="16">
        <f>EventDetails!$M90-EventDetails!$N90</f>
        <v>141.898</v>
      </c>
      <c r="P90" s="17">
        <f>IFERROR(VLOOKUP(EventDetails!$I90,SalesTax!$A$2:$H$727,4,FALSE),0.0995)*EventDetails!$M90</f>
        <v>12.22</v>
      </c>
      <c r="Q90" s="17" t="str">
        <f>IFERROR(PROPER(VLOOKUP(EventDetails!$I90,SalesTax!$A$2:$H$727,2,FALSE)),"- Interstate -")</f>
        <v>King County Non-Rta</v>
      </c>
    </row>
    <row r="91" spans="1:17" x14ac:dyDescent="0.35">
      <c r="A91" s="18" t="s">
        <v>579</v>
      </c>
      <c r="B91" s="19">
        <v>44289</v>
      </c>
      <c r="C91" s="20" t="s">
        <v>457</v>
      </c>
      <c r="D91" s="20" t="s">
        <v>442</v>
      </c>
      <c r="E91" s="21">
        <v>77</v>
      </c>
      <c r="F91" s="20">
        <v>1</v>
      </c>
      <c r="G91" s="21">
        <v>69</v>
      </c>
      <c r="H91" s="22">
        <v>0.246</v>
      </c>
      <c r="I91" s="23">
        <v>89875</v>
      </c>
      <c r="J91" s="24">
        <v>43</v>
      </c>
      <c r="K91" s="20" t="s">
        <v>567</v>
      </c>
      <c r="L91" s="20" t="str">
        <f>TEXT(EventDetails!$B91, "mmmm")</f>
        <v>April</v>
      </c>
      <c r="M91" s="25">
        <f>(EventDetails!$F91*EventDetails!$G91)+EventDetails!$J91</f>
        <v>112</v>
      </c>
      <c r="N91" s="25">
        <f>(EventDetails!$F91*EventDetails!$E91)+IF(EventDetails!$H91=0, 25, (EventDetails!$H91*(EventDetails!$F91*EventDetails!$E91)))</f>
        <v>95.942000000000007</v>
      </c>
      <c r="O91" s="25">
        <f>EventDetails!$M91-EventDetails!$N91</f>
        <v>16.057999999999993</v>
      </c>
      <c r="P91" s="26">
        <f>IFERROR(VLOOKUP(EventDetails!$I91,SalesTax!$A$2:$H$727,4,FALSE),0.0995)*EventDetails!$M91</f>
        <v>11.144</v>
      </c>
      <c r="Q91" s="26" t="str">
        <f>IFERROR(PROPER(VLOOKUP(EventDetails!$I91,SalesTax!$A$2:$H$727,2,FALSE)),"- Interstate -")</f>
        <v>- Interstate -</v>
      </c>
    </row>
    <row r="92" spans="1:17" x14ac:dyDescent="0.35">
      <c r="A92" s="9" t="s">
        <v>580</v>
      </c>
      <c r="B92" s="10">
        <v>44335</v>
      </c>
      <c r="C92" s="11" t="s">
        <v>491</v>
      </c>
      <c r="D92" s="11" t="s">
        <v>548</v>
      </c>
      <c r="E92" s="12">
        <v>97</v>
      </c>
      <c r="F92" s="11">
        <v>1</v>
      </c>
      <c r="G92" s="12">
        <v>98</v>
      </c>
      <c r="H92" s="13">
        <v>0.246</v>
      </c>
      <c r="I92" s="14">
        <v>89129</v>
      </c>
      <c r="J92" s="15">
        <v>15</v>
      </c>
      <c r="K92" s="11" t="s">
        <v>567</v>
      </c>
      <c r="L92" s="11" t="str">
        <f>TEXT(EventDetails!$B92, "mmmm")</f>
        <v>May</v>
      </c>
      <c r="M92" s="16">
        <f>(EventDetails!$F92*EventDetails!$G92)+EventDetails!$J92</f>
        <v>113</v>
      </c>
      <c r="N92" s="16">
        <f>(EventDetails!$F92*EventDetails!$E92)+IF(EventDetails!$H92=0, 25, (EventDetails!$H92*(EventDetails!$F92*EventDetails!$E92)))</f>
        <v>120.86199999999999</v>
      </c>
      <c r="O92" s="16">
        <f>EventDetails!$M92-EventDetails!$N92</f>
        <v>-7.8619999999999948</v>
      </c>
      <c r="P92" s="17">
        <f>IFERROR(VLOOKUP(EventDetails!$I92,SalesTax!$A$2:$H$727,4,FALSE),0.0995)*EventDetails!$M92</f>
        <v>11.243500000000001</v>
      </c>
      <c r="Q92" s="17" t="str">
        <f>IFERROR(PROPER(VLOOKUP(EventDetails!$I92,SalesTax!$A$2:$H$727,2,FALSE)),"- Interstate -")</f>
        <v>- Interstate -</v>
      </c>
    </row>
    <row r="93" spans="1:17" x14ac:dyDescent="0.35">
      <c r="A93" s="18" t="s">
        <v>581</v>
      </c>
      <c r="B93" s="19">
        <v>44340</v>
      </c>
      <c r="C93" s="20" t="s">
        <v>472</v>
      </c>
      <c r="D93" s="20" t="s">
        <v>548</v>
      </c>
      <c r="E93" s="21">
        <v>97</v>
      </c>
      <c r="F93" s="20">
        <v>1</v>
      </c>
      <c r="G93" s="21">
        <v>77</v>
      </c>
      <c r="H93" s="22">
        <v>0.246</v>
      </c>
      <c r="I93" s="23">
        <v>98583</v>
      </c>
      <c r="J93" s="24">
        <v>3</v>
      </c>
      <c r="K93" s="20" t="s">
        <v>567</v>
      </c>
      <c r="L93" s="20" t="str">
        <f>TEXT(EventDetails!$B93, "mmmm")</f>
        <v>May</v>
      </c>
      <c r="M93" s="25">
        <f>(EventDetails!$F93*EventDetails!$G93)+EventDetails!$J93</f>
        <v>80</v>
      </c>
      <c r="N93" s="25">
        <f>(EventDetails!$F93*EventDetails!$E93)+IF(EventDetails!$H93=0, 25, (EventDetails!$H93*(EventDetails!$F93*EventDetails!$E93)))</f>
        <v>120.86199999999999</v>
      </c>
      <c r="O93" s="25">
        <f>EventDetails!$M93-EventDetails!$N93</f>
        <v>-40.861999999999995</v>
      </c>
      <c r="P93" s="26">
        <f>IFERROR(VLOOKUP(EventDetails!$I93,SalesTax!$A$2:$H$727,4,FALSE),0.0995)*EventDetails!$M93</f>
        <v>6.6400000000000006</v>
      </c>
      <c r="Q93" s="26" t="str">
        <f>IFERROR(PROPER(VLOOKUP(EventDetails!$I93,SalesTax!$A$2:$H$727,2,FALSE)),"- Interstate -")</f>
        <v>Grays Harbor County</v>
      </c>
    </row>
    <row r="94" spans="1:17" x14ac:dyDescent="0.35">
      <c r="A94" s="9" t="s">
        <v>582</v>
      </c>
      <c r="B94" s="10">
        <v>44358</v>
      </c>
      <c r="C94" s="11" t="s">
        <v>583</v>
      </c>
      <c r="D94" s="11" t="s">
        <v>442</v>
      </c>
      <c r="E94" s="12">
        <v>77</v>
      </c>
      <c r="F94" s="11">
        <v>1</v>
      </c>
      <c r="G94" s="12">
        <v>61</v>
      </c>
      <c r="H94" s="13">
        <v>0.246</v>
      </c>
      <c r="I94" s="14">
        <v>98590</v>
      </c>
      <c r="J94" s="15">
        <v>20</v>
      </c>
      <c r="K94" s="11" t="s">
        <v>567</v>
      </c>
      <c r="L94" s="11" t="str">
        <f>TEXT(EventDetails!$B94, "mmmm")</f>
        <v>June</v>
      </c>
      <c r="M94" s="16">
        <f>(EventDetails!$F94*EventDetails!$G94)+EventDetails!$J94</f>
        <v>81</v>
      </c>
      <c r="N94" s="16">
        <f>(EventDetails!$F94*EventDetails!$E94)+IF(EventDetails!$H94=0, 25, (EventDetails!$H94*(EventDetails!$F94*EventDetails!$E94)))</f>
        <v>95.942000000000007</v>
      </c>
      <c r="O94" s="16">
        <f>EventDetails!$M94-EventDetails!$N94</f>
        <v>-14.942000000000007</v>
      </c>
      <c r="P94" s="17">
        <f>IFERROR(VLOOKUP(EventDetails!$I94,SalesTax!$A$2:$H$727,4,FALSE),0.0995)*EventDetails!$M94</f>
        <v>7.5330000000000004</v>
      </c>
      <c r="Q94" s="17" t="str">
        <f>IFERROR(PROPER(VLOOKUP(EventDetails!$I94,SalesTax!$A$2:$H$727,2,FALSE)),"- Interstate -")</f>
        <v>Pacific County</v>
      </c>
    </row>
    <row r="95" spans="1:17" x14ac:dyDescent="0.35">
      <c r="A95" s="18" t="s">
        <v>584</v>
      </c>
      <c r="B95" s="19">
        <v>44381</v>
      </c>
      <c r="C95" s="20" t="s">
        <v>583</v>
      </c>
      <c r="D95" s="20" t="s">
        <v>455</v>
      </c>
      <c r="E95" s="21">
        <v>104</v>
      </c>
      <c r="F95" s="20">
        <v>3.5</v>
      </c>
      <c r="G95" s="21">
        <v>119</v>
      </c>
      <c r="H95" s="22">
        <v>0.246</v>
      </c>
      <c r="I95" s="23">
        <v>89781</v>
      </c>
      <c r="J95" s="24">
        <v>5</v>
      </c>
      <c r="K95" s="20" t="s">
        <v>567</v>
      </c>
      <c r="L95" s="20" t="str">
        <f>TEXT(EventDetails!$B95, "mmmm")</f>
        <v>July</v>
      </c>
      <c r="M95" s="25">
        <f>(EventDetails!$F95*EventDetails!$G95)+EventDetails!$J95</f>
        <v>421.5</v>
      </c>
      <c r="N95" s="25">
        <f>(EventDetails!$F95*EventDetails!$E95)+IF(EventDetails!$H95=0, 25, (EventDetails!$H95*(EventDetails!$F95*EventDetails!$E95)))</f>
        <v>453.54399999999998</v>
      </c>
      <c r="O95" s="25">
        <f>EventDetails!$M95-EventDetails!$N95</f>
        <v>-32.043999999999983</v>
      </c>
      <c r="P95" s="26">
        <f>IFERROR(VLOOKUP(EventDetails!$I95,SalesTax!$A$2:$H$727,4,FALSE),0.0995)*EventDetails!$M95</f>
        <v>41.939250000000001</v>
      </c>
      <c r="Q95" s="26" t="str">
        <f>IFERROR(PROPER(VLOOKUP(EventDetails!$I95,SalesTax!$A$2:$H$727,2,FALSE)),"- Interstate -")</f>
        <v>- Interstate -</v>
      </c>
    </row>
    <row r="96" spans="1:17" x14ac:dyDescent="0.35">
      <c r="A96" s="9" t="s">
        <v>585</v>
      </c>
      <c r="B96" s="10">
        <v>44384</v>
      </c>
      <c r="C96" s="11" t="s">
        <v>561</v>
      </c>
      <c r="D96" s="11" t="s">
        <v>439</v>
      </c>
      <c r="E96" s="12">
        <v>72</v>
      </c>
      <c r="F96" s="11">
        <v>2</v>
      </c>
      <c r="G96" s="12">
        <v>59</v>
      </c>
      <c r="H96" s="13">
        <v>0.246</v>
      </c>
      <c r="I96" s="14">
        <v>99352</v>
      </c>
      <c r="J96" s="15">
        <v>52</v>
      </c>
      <c r="K96" s="11" t="s">
        <v>567</v>
      </c>
      <c r="L96" s="11" t="str">
        <f>TEXT(EventDetails!$B96, "mmmm")</f>
        <v>July</v>
      </c>
      <c r="M96" s="16">
        <f>(EventDetails!$F96*EventDetails!$G96)+EventDetails!$J96</f>
        <v>170</v>
      </c>
      <c r="N96" s="16">
        <f>(EventDetails!$F96*EventDetails!$E96)+IF(EventDetails!$H96=0, 25, (EventDetails!$H96*(EventDetails!$F96*EventDetails!$E96)))</f>
        <v>179.42400000000001</v>
      </c>
      <c r="O96" s="16">
        <f>EventDetails!$M96-EventDetails!$N96</f>
        <v>-9.4240000000000066</v>
      </c>
      <c r="P96" s="17">
        <f>IFERROR(VLOOKUP(EventDetails!$I96,SalesTax!$A$2:$H$727,4,FALSE),0.0995)*EventDetails!$M96</f>
        <v>14.79</v>
      </c>
      <c r="Q96" s="17" t="str">
        <f>IFERROR(PROPER(VLOOKUP(EventDetails!$I96,SalesTax!$A$2:$H$727,2,FALSE)),"- Interstate -")</f>
        <v>Richland</v>
      </c>
    </row>
    <row r="97" spans="1:17" x14ac:dyDescent="0.35">
      <c r="A97" s="18" t="s">
        <v>586</v>
      </c>
      <c r="B97" s="19">
        <v>44386</v>
      </c>
      <c r="C97" s="20" t="s">
        <v>433</v>
      </c>
      <c r="D97" s="20" t="s">
        <v>548</v>
      </c>
      <c r="E97" s="21">
        <v>97</v>
      </c>
      <c r="F97" s="20">
        <v>2</v>
      </c>
      <c r="G97" s="21">
        <v>49</v>
      </c>
      <c r="H97" s="22">
        <v>0.246</v>
      </c>
      <c r="I97" s="23">
        <v>98811</v>
      </c>
      <c r="J97" s="24">
        <v>25</v>
      </c>
      <c r="K97" s="20" t="s">
        <v>567</v>
      </c>
      <c r="L97" s="20" t="str">
        <f>TEXT(EventDetails!$B97, "mmmm")</f>
        <v>July</v>
      </c>
      <c r="M97" s="25">
        <f>(EventDetails!$F97*EventDetails!$G97)+EventDetails!$J97</f>
        <v>123</v>
      </c>
      <c r="N97" s="25">
        <f>(EventDetails!$F97*EventDetails!$E97)+IF(EventDetails!$H97=0, 25, (EventDetails!$H97*(EventDetails!$F97*EventDetails!$E97)))</f>
        <v>241.72399999999999</v>
      </c>
      <c r="O97" s="25">
        <f>EventDetails!$M97-EventDetails!$N97</f>
        <v>-118.72399999999999</v>
      </c>
      <c r="P97" s="26">
        <f>IFERROR(VLOOKUP(EventDetails!$I97,SalesTax!$A$2:$H$727,4,FALSE),0.0995)*EventDetails!$M97</f>
        <v>11.439</v>
      </c>
      <c r="Q97" s="26" t="str">
        <f>IFERROR(PROPER(VLOOKUP(EventDetails!$I97,SalesTax!$A$2:$H$727,2,FALSE)),"- Interstate -")</f>
        <v>Chelan County</v>
      </c>
    </row>
    <row r="98" spans="1:17" x14ac:dyDescent="0.35">
      <c r="A98" s="9" t="s">
        <v>587</v>
      </c>
      <c r="B98" s="10">
        <v>44391</v>
      </c>
      <c r="C98" s="11" t="s">
        <v>500</v>
      </c>
      <c r="D98" s="11" t="s">
        <v>520</v>
      </c>
      <c r="E98" s="12">
        <v>88</v>
      </c>
      <c r="F98" s="11">
        <v>2</v>
      </c>
      <c r="G98" s="12">
        <v>117</v>
      </c>
      <c r="H98" s="13">
        <v>0.246</v>
      </c>
      <c r="I98" s="14">
        <v>98382</v>
      </c>
      <c r="J98" s="15">
        <v>20</v>
      </c>
      <c r="K98" s="11" t="s">
        <v>567</v>
      </c>
      <c r="L98" s="11" t="str">
        <f>TEXT(EventDetails!$B98, "mmmm")</f>
        <v>July</v>
      </c>
      <c r="M98" s="16">
        <f>(EventDetails!$F98*EventDetails!$G98)+EventDetails!$J98</f>
        <v>254</v>
      </c>
      <c r="N98" s="16">
        <f>(EventDetails!$F98*EventDetails!$E98)+IF(EventDetails!$H98=0, 25, (EventDetails!$H98*(EventDetails!$F98*EventDetails!$E98)))</f>
        <v>219.29599999999999</v>
      </c>
      <c r="O98" s="16">
        <f>EventDetails!$M98-EventDetails!$N98</f>
        <v>34.704000000000008</v>
      </c>
      <c r="P98" s="17">
        <f>IFERROR(VLOOKUP(EventDetails!$I98,SalesTax!$A$2:$H$727,4,FALSE),0.0995)*EventDetails!$M98</f>
        <v>15.494</v>
      </c>
      <c r="Q98" s="17" t="str">
        <f>IFERROR(PROPER(VLOOKUP(EventDetails!$I98,SalesTax!$A$2:$H$727,2,FALSE)),"- Interstate -")</f>
        <v>Clallam County</v>
      </c>
    </row>
    <row r="99" spans="1:17" x14ac:dyDescent="0.35">
      <c r="A99" s="18" t="s">
        <v>588</v>
      </c>
      <c r="B99" s="19">
        <v>44433</v>
      </c>
      <c r="C99" s="20" t="s">
        <v>463</v>
      </c>
      <c r="D99" s="20" t="s">
        <v>509</v>
      </c>
      <c r="E99" s="21">
        <v>21</v>
      </c>
      <c r="F99" s="20">
        <v>1</v>
      </c>
      <c r="G99" s="21">
        <v>53</v>
      </c>
      <c r="H99" s="22">
        <v>0.246</v>
      </c>
      <c r="I99" s="23">
        <v>98829</v>
      </c>
      <c r="J99" s="24">
        <v>1</v>
      </c>
      <c r="K99" s="20" t="s">
        <v>567</v>
      </c>
      <c r="L99" s="20" t="str">
        <f>TEXT(EventDetails!$B99, "mmmm")</f>
        <v>August</v>
      </c>
      <c r="M99" s="25">
        <f>(EventDetails!$F99*EventDetails!$G99)+EventDetails!$J99</f>
        <v>54</v>
      </c>
      <c r="N99" s="25">
        <f>(EventDetails!$F99*EventDetails!$E99)+IF(EventDetails!$H99=0, 25, (EventDetails!$H99*(EventDetails!$F99*EventDetails!$E99)))</f>
        <v>26.166</v>
      </c>
      <c r="O99" s="25">
        <f>EventDetails!$M99-EventDetails!$N99</f>
        <v>27.834</v>
      </c>
      <c r="P99" s="26">
        <f>IFERROR(VLOOKUP(EventDetails!$I99,SalesTax!$A$2:$H$727,4,FALSE),0.0995)*EventDetails!$M99</f>
        <v>5.3460000000000001</v>
      </c>
      <c r="Q99" s="26" t="str">
        <f>IFERROR(PROPER(VLOOKUP(EventDetails!$I99,SalesTax!$A$2:$H$727,2,FALSE)),"- Interstate -")</f>
        <v>Okanogan County</v>
      </c>
    </row>
    <row r="100" spans="1:17" x14ac:dyDescent="0.35">
      <c r="A100" s="9" t="s">
        <v>589</v>
      </c>
      <c r="B100" s="10">
        <v>44442</v>
      </c>
      <c r="C100" s="11" t="s">
        <v>451</v>
      </c>
      <c r="D100" s="11" t="s">
        <v>542</v>
      </c>
      <c r="E100" s="12">
        <v>68</v>
      </c>
      <c r="F100" s="11">
        <v>3</v>
      </c>
      <c r="G100" s="12">
        <v>58</v>
      </c>
      <c r="H100" s="13">
        <v>0.246</v>
      </c>
      <c r="I100" s="14">
        <v>98359</v>
      </c>
      <c r="J100" s="15">
        <v>33</v>
      </c>
      <c r="K100" s="11" t="s">
        <v>567</v>
      </c>
      <c r="L100" s="11" t="str">
        <f>TEXT(EventDetails!$B100, "mmmm")</f>
        <v>September</v>
      </c>
      <c r="M100" s="16">
        <f>(EventDetails!$F100*EventDetails!$G100)+EventDetails!$J100</f>
        <v>207</v>
      </c>
      <c r="N100" s="16">
        <f>(EventDetails!$F100*EventDetails!$E100)+IF(EventDetails!$H100=0, 25, (EventDetails!$H100*(EventDetails!$F100*EventDetails!$E100)))</f>
        <v>254.184</v>
      </c>
      <c r="O100" s="16">
        <f>EventDetails!$M100-EventDetails!$N100</f>
        <v>-47.183999999999997</v>
      </c>
      <c r="P100" s="17">
        <f>IFERROR(VLOOKUP(EventDetails!$I100,SalesTax!$A$2:$H$727,4,FALSE),0.0995)*EventDetails!$M100</f>
        <v>13.662000000000001</v>
      </c>
      <c r="Q100" s="17" t="str">
        <f>IFERROR(PROPER(VLOOKUP(EventDetails!$I100,SalesTax!$A$2:$H$727,2,FALSE)),"- Interstate -")</f>
        <v>Kitsap County</v>
      </c>
    </row>
    <row r="101" spans="1:17" x14ac:dyDescent="0.35">
      <c r="A101" s="18" t="s">
        <v>590</v>
      </c>
      <c r="B101" s="19">
        <v>44446</v>
      </c>
      <c r="C101" s="20" t="s">
        <v>496</v>
      </c>
      <c r="D101" s="20" t="s">
        <v>492</v>
      </c>
      <c r="E101" s="21">
        <v>92</v>
      </c>
      <c r="F101" s="20">
        <v>2</v>
      </c>
      <c r="G101" s="21">
        <v>145</v>
      </c>
      <c r="H101" s="22">
        <v>0.246</v>
      </c>
      <c r="I101" s="23">
        <v>99006</v>
      </c>
      <c r="J101" s="24">
        <v>14</v>
      </c>
      <c r="K101" s="20" t="s">
        <v>567</v>
      </c>
      <c r="L101" s="20" t="str">
        <f>TEXT(EventDetails!$B101, "mmmm")</f>
        <v>September</v>
      </c>
      <c r="M101" s="25">
        <f>(EventDetails!$F101*EventDetails!$G101)+EventDetails!$J101</f>
        <v>304</v>
      </c>
      <c r="N101" s="25">
        <f>(EventDetails!$F101*EventDetails!$E101)+IF(EventDetails!$H101=0, 25, (EventDetails!$H101*(EventDetails!$F101*EventDetails!$E101)))</f>
        <v>229.26400000000001</v>
      </c>
      <c r="O101" s="25">
        <f>EventDetails!$M101-EventDetails!$N101</f>
        <v>74.73599999999999</v>
      </c>
      <c r="P101" s="26">
        <f>IFERROR(VLOOKUP(EventDetails!$I101,SalesTax!$A$2:$H$727,4,FALSE),0.0995)*EventDetails!$M101</f>
        <v>16.111999999999998</v>
      </c>
      <c r="Q101" s="26" t="str">
        <f>IFERROR(PROPER(VLOOKUP(EventDetails!$I101,SalesTax!$A$2:$H$727,2,FALSE)),"- Interstate -")</f>
        <v>Spokane County</v>
      </c>
    </row>
    <row r="102" spans="1:17" x14ac:dyDescent="0.35">
      <c r="A102" s="9" t="s">
        <v>591</v>
      </c>
      <c r="B102" s="10">
        <v>44511</v>
      </c>
      <c r="C102" s="11" t="s">
        <v>500</v>
      </c>
      <c r="D102" s="11" t="s">
        <v>555</v>
      </c>
      <c r="E102" s="12">
        <v>37</v>
      </c>
      <c r="F102" s="11">
        <v>3</v>
      </c>
      <c r="G102" s="12">
        <v>137</v>
      </c>
      <c r="H102" s="13">
        <v>0.246</v>
      </c>
      <c r="I102" s="14">
        <v>98037</v>
      </c>
      <c r="J102" s="15">
        <v>13</v>
      </c>
      <c r="K102" s="11" t="s">
        <v>567</v>
      </c>
      <c r="L102" s="11" t="str">
        <f>TEXT(EventDetails!$B102, "mmmm")</f>
        <v>November</v>
      </c>
      <c r="M102" s="16">
        <f>(EventDetails!$F102*EventDetails!$G102)+EventDetails!$J102</f>
        <v>424</v>
      </c>
      <c r="N102" s="16">
        <f>(EventDetails!$F102*EventDetails!$E102)+IF(EventDetails!$H102=0, 25, (EventDetails!$H102*(EventDetails!$F102*EventDetails!$E102)))</f>
        <v>138.30600000000001</v>
      </c>
      <c r="O102" s="16">
        <f>EventDetails!$M102-EventDetails!$N102</f>
        <v>285.69399999999996</v>
      </c>
      <c r="P102" s="17">
        <f>IFERROR(VLOOKUP(EventDetails!$I102,SalesTax!$A$2:$H$727,4,FALSE),0.0995)*EventDetails!$M102</f>
        <v>36.463999999999999</v>
      </c>
      <c r="Q102" s="17" t="str">
        <f>IFERROR(PROPER(VLOOKUP(EventDetails!$I102,SalesTax!$A$2:$H$727,2,FALSE)),"- Interstate -")</f>
        <v>Lynnwood</v>
      </c>
    </row>
    <row r="103" spans="1:17" x14ac:dyDescent="0.35">
      <c r="A103" s="18" t="s">
        <v>592</v>
      </c>
      <c r="B103" s="19">
        <v>44513</v>
      </c>
      <c r="C103" s="20" t="s">
        <v>491</v>
      </c>
      <c r="D103" s="20" t="s">
        <v>479</v>
      </c>
      <c r="E103" s="21">
        <v>25</v>
      </c>
      <c r="F103" s="20">
        <v>2</v>
      </c>
      <c r="G103" s="21">
        <v>65</v>
      </c>
      <c r="H103" s="22">
        <v>0.246</v>
      </c>
      <c r="I103" s="23">
        <v>98250</v>
      </c>
      <c r="J103" s="24">
        <v>0</v>
      </c>
      <c r="K103" s="20" t="s">
        <v>567</v>
      </c>
      <c r="L103" s="20" t="str">
        <f>TEXT(EventDetails!$B103, "mmmm")</f>
        <v>November</v>
      </c>
      <c r="M103" s="25">
        <f>(EventDetails!$F103*EventDetails!$G103)+EventDetails!$J103</f>
        <v>130</v>
      </c>
      <c r="N103" s="25">
        <f>(EventDetails!$F103*EventDetails!$E103)+IF(EventDetails!$H103=0, 25, (EventDetails!$H103*(EventDetails!$F103*EventDetails!$E103)))</f>
        <v>62.3</v>
      </c>
      <c r="O103" s="25">
        <f>EventDetails!$M103-EventDetails!$N103</f>
        <v>67.7</v>
      </c>
      <c r="P103" s="26">
        <f>IFERROR(VLOOKUP(EventDetails!$I103,SalesTax!$A$2:$H$727,4,FALSE),0.0995)*EventDetails!$M103</f>
        <v>10.530000000000001</v>
      </c>
      <c r="Q103" s="26" t="str">
        <f>IFERROR(PROPER(VLOOKUP(EventDetails!$I103,SalesTax!$A$2:$H$727,2,FALSE)),"- Interstate -")</f>
        <v>San Juan County</v>
      </c>
    </row>
    <row r="104" spans="1:17" x14ac:dyDescent="0.35">
      <c r="A104" s="9" t="s">
        <v>593</v>
      </c>
      <c r="B104" s="10">
        <v>44518</v>
      </c>
      <c r="C104" s="11" t="s">
        <v>491</v>
      </c>
      <c r="D104" s="11" t="s">
        <v>479</v>
      </c>
      <c r="E104" s="12">
        <v>25</v>
      </c>
      <c r="F104" s="11">
        <v>2</v>
      </c>
      <c r="G104" s="12">
        <v>65</v>
      </c>
      <c r="H104" s="13">
        <v>0.246</v>
      </c>
      <c r="I104" s="14">
        <v>99401</v>
      </c>
      <c r="J104" s="15">
        <v>0</v>
      </c>
      <c r="K104" s="11" t="s">
        <v>567</v>
      </c>
      <c r="L104" s="11" t="str">
        <f>TEXT(EventDetails!$B104, "mmmm")</f>
        <v>November</v>
      </c>
      <c r="M104" s="16">
        <f>(EventDetails!$F104*EventDetails!$G104)+EventDetails!$J104</f>
        <v>130</v>
      </c>
      <c r="N104" s="16">
        <f>(EventDetails!$F104*EventDetails!$E104)+IF(EventDetails!$H104=0, 25, (EventDetails!$H104*(EventDetails!$F104*EventDetails!$E104)))</f>
        <v>62.3</v>
      </c>
      <c r="O104" s="16">
        <f>EventDetails!$M104-EventDetails!$N104</f>
        <v>67.7</v>
      </c>
      <c r="P104" s="17">
        <f>IFERROR(VLOOKUP(EventDetails!$I104,SalesTax!$A$2:$H$727,4,FALSE),0.0995)*EventDetails!$M104</f>
        <v>9.879999999999999</v>
      </c>
      <c r="Q104" s="17" t="str">
        <f>IFERROR(PROPER(VLOOKUP(EventDetails!$I104,SalesTax!$A$2:$H$727,2,FALSE)),"- Interstate -")</f>
        <v>Asotin County</v>
      </c>
    </row>
    <row r="105" spans="1:17" x14ac:dyDescent="0.35">
      <c r="A105" s="18" t="s">
        <v>594</v>
      </c>
      <c r="B105" s="19">
        <v>44528</v>
      </c>
      <c r="C105" s="20" t="s">
        <v>550</v>
      </c>
      <c r="D105" s="20" t="s">
        <v>595</v>
      </c>
      <c r="E105" s="21">
        <v>75</v>
      </c>
      <c r="F105" s="20">
        <v>1</v>
      </c>
      <c r="G105" s="21">
        <v>148</v>
      </c>
      <c r="H105" s="22">
        <v>0.246</v>
      </c>
      <c r="I105" s="23">
        <v>98165</v>
      </c>
      <c r="J105" s="24">
        <v>55</v>
      </c>
      <c r="K105" s="20" t="s">
        <v>567</v>
      </c>
      <c r="L105" s="20" t="str">
        <f>TEXT(EventDetails!$B105, "mmmm")</f>
        <v>November</v>
      </c>
      <c r="M105" s="25">
        <f>(EventDetails!$F105*EventDetails!$G105)+EventDetails!$J105</f>
        <v>203</v>
      </c>
      <c r="N105" s="25">
        <f>(EventDetails!$F105*EventDetails!$E105)+IF(EventDetails!$H105=0, 25, (EventDetails!$H105*(EventDetails!$F105*EventDetails!$E105)))</f>
        <v>93.45</v>
      </c>
      <c r="O105" s="25">
        <f>EventDetails!$M105-EventDetails!$N105</f>
        <v>109.55</v>
      </c>
      <c r="P105" s="26">
        <f>IFERROR(VLOOKUP(EventDetails!$I105,SalesTax!$A$2:$H$727,4,FALSE),0.0995)*EventDetails!$M105</f>
        <v>11.571</v>
      </c>
      <c r="Q105" s="26" t="str">
        <f>IFERROR(PROPER(VLOOKUP(EventDetails!$I105,SalesTax!$A$2:$H$727,2,FALSE)),"- Interstate -")</f>
        <v>Seattle</v>
      </c>
    </row>
    <row r="106" spans="1:17" x14ac:dyDescent="0.35">
      <c r="A106" s="9" t="s">
        <v>596</v>
      </c>
      <c r="B106" s="10">
        <v>44530</v>
      </c>
      <c r="C106" s="11" t="s">
        <v>550</v>
      </c>
      <c r="D106" s="11" t="s">
        <v>595</v>
      </c>
      <c r="E106" s="12">
        <v>75</v>
      </c>
      <c r="F106" s="11">
        <v>1</v>
      </c>
      <c r="G106" s="12">
        <v>148</v>
      </c>
      <c r="H106" s="13">
        <v>0.246</v>
      </c>
      <c r="I106" s="14">
        <v>89621</v>
      </c>
      <c r="J106" s="15">
        <v>55</v>
      </c>
      <c r="K106" s="11" t="s">
        <v>567</v>
      </c>
      <c r="L106" s="11" t="str">
        <f>TEXT(EventDetails!$B106, "mmmm")</f>
        <v>November</v>
      </c>
      <c r="M106" s="16">
        <f>(EventDetails!$F106*EventDetails!$G106)+EventDetails!$J106</f>
        <v>203</v>
      </c>
      <c r="N106" s="16">
        <f>(EventDetails!$F106*EventDetails!$E106)+IF(EventDetails!$H106=0, 25, (EventDetails!$H106*(EventDetails!$F106*EventDetails!$E106)))</f>
        <v>93.45</v>
      </c>
      <c r="O106" s="16">
        <f>EventDetails!$M106-EventDetails!$N106</f>
        <v>109.55</v>
      </c>
      <c r="P106" s="17">
        <f>IFERROR(VLOOKUP(EventDetails!$I106,SalesTax!$A$2:$H$727,4,FALSE),0.0995)*EventDetails!$M106</f>
        <v>20.198500000000003</v>
      </c>
      <c r="Q106" s="17" t="str">
        <f>IFERROR(PROPER(VLOOKUP(EventDetails!$I106,SalesTax!$A$2:$H$727,2,FALSE)),"- Interstate -")</f>
        <v>- Interstate -</v>
      </c>
    </row>
    <row r="107" spans="1:17" x14ac:dyDescent="0.35">
      <c r="A107" s="18" t="s">
        <v>597</v>
      </c>
      <c r="B107" s="19">
        <v>44039</v>
      </c>
      <c r="C107" s="20" t="s">
        <v>519</v>
      </c>
      <c r="D107" s="20" t="s">
        <v>520</v>
      </c>
      <c r="E107" s="21">
        <v>88</v>
      </c>
      <c r="F107" s="20">
        <v>1.5</v>
      </c>
      <c r="G107" s="21">
        <v>55</v>
      </c>
      <c r="H107" s="22">
        <v>0.45</v>
      </c>
      <c r="I107" s="23">
        <v>98832</v>
      </c>
      <c r="J107" s="24">
        <v>47</v>
      </c>
      <c r="K107" s="20" t="s">
        <v>598</v>
      </c>
      <c r="L107" s="20" t="str">
        <f>TEXT(EventDetails!$B107, "mmmm")</f>
        <v>July</v>
      </c>
      <c r="M107" s="25">
        <f>(EventDetails!$F107*EventDetails!$G107)+EventDetails!$J107</f>
        <v>129.5</v>
      </c>
      <c r="N107" s="25">
        <f>(EventDetails!$F107*EventDetails!$E107)+IF(EventDetails!$H107=0, 25, (EventDetails!$H107*(EventDetails!$F107*EventDetails!$E107)))</f>
        <v>191.4</v>
      </c>
      <c r="O107" s="25">
        <f>EventDetails!$M107-EventDetails!$N107</f>
        <v>-61.900000000000006</v>
      </c>
      <c r="P107" s="26">
        <f>IFERROR(VLOOKUP(EventDetails!$I107,SalesTax!$A$2:$H$727,4,FALSE),0.0995)*EventDetails!$M107</f>
        <v>12.820500000000001</v>
      </c>
      <c r="Q107" s="26" t="str">
        <f>IFERROR(PROPER(VLOOKUP(EventDetails!$I107,SalesTax!$A$2:$H$727,2,FALSE)),"- Interstate -")</f>
        <v>Grant County</v>
      </c>
    </row>
    <row r="108" spans="1:17" x14ac:dyDescent="0.35">
      <c r="A108" s="9" t="s">
        <v>599</v>
      </c>
      <c r="B108" s="10">
        <v>44046</v>
      </c>
      <c r="C108" s="11" t="s">
        <v>426</v>
      </c>
      <c r="D108" s="11" t="s">
        <v>434</v>
      </c>
      <c r="E108" s="12">
        <v>99</v>
      </c>
      <c r="F108" s="11">
        <v>0.5</v>
      </c>
      <c r="G108" s="12">
        <v>85</v>
      </c>
      <c r="H108" s="13">
        <v>0.45</v>
      </c>
      <c r="I108" s="14">
        <v>89696</v>
      </c>
      <c r="J108" s="15">
        <v>45</v>
      </c>
      <c r="K108" s="11" t="s">
        <v>598</v>
      </c>
      <c r="L108" s="11" t="str">
        <f>TEXT(EventDetails!$B108, "mmmm")</f>
        <v>August</v>
      </c>
      <c r="M108" s="16">
        <f>(EventDetails!$F108*EventDetails!$G108)+EventDetails!$J108</f>
        <v>87.5</v>
      </c>
      <c r="N108" s="16">
        <f>(EventDetails!$F108*EventDetails!$E108)+IF(EventDetails!$H108=0, 25, (EventDetails!$H108*(EventDetails!$F108*EventDetails!$E108)))</f>
        <v>71.775000000000006</v>
      </c>
      <c r="O108" s="16">
        <f>EventDetails!$M108-EventDetails!$N108</f>
        <v>15.724999999999994</v>
      </c>
      <c r="P108" s="17">
        <f>IFERROR(VLOOKUP(EventDetails!$I108,SalesTax!$A$2:$H$727,4,FALSE),0.0995)*EventDetails!$M108</f>
        <v>8.7062500000000007</v>
      </c>
      <c r="Q108" s="17" t="str">
        <f>IFERROR(PROPER(VLOOKUP(EventDetails!$I108,SalesTax!$A$2:$H$727,2,FALSE)),"- Interstate -")</f>
        <v>- Interstate -</v>
      </c>
    </row>
    <row r="109" spans="1:17" x14ac:dyDescent="0.35">
      <c r="A109" s="18" t="s">
        <v>600</v>
      </c>
      <c r="B109" s="19">
        <v>44095</v>
      </c>
      <c r="C109" s="20" t="s">
        <v>460</v>
      </c>
      <c r="D109" s="20" t="s">
        <v>506</v>
      </c>
      <c r="E109" s="21">
        <v>94</v>
      </c>
      <c r="F109" s="20">
        <v>2</v>
      </c>
      <c r="G109" s="21">
        <v>136</v>
      </c>
      <c r="H109" s="22">
        <v>0.45</v>
      </c>
      <c r="I109" s="23">
        <v>98520</v>
      </c>
      <c r="J109" s="24">
        <v>13</v>
      </c>
      <c r="K109" s="20" t="s">
        <v>598</v>
      </c>
      <c r="L109" s="20" t="str">
        <f>TEXT(EventDetails!$B109, "mmmm")</f>
        <v>September</v>
      </c>
      <c r="M109" s="25">
        <f>(EventDetails!$F109*EventDetails!$G109)+EventDetails!$J109</f>
        <v>285</v>
      </c>
      <c r="N109" s="25">
        <f>(EventDetails!$F109*EventDetails!$E109)+IF(EventDetails!$H109=0, 25, (EventDetails!$H109*(EventDetails!$F109*EventDetails!$E109)))</f>
        <v>272.60000000000002</v>
      </c>
      <c r="O109" s="25">
        <f>EventDetails!$M109-EventDetails!$N109</f>
        <v>12.399999999999977</v>
      </c>
      <c r="P109" s="26">
        <f>IFERROR(VLOOKUP(EventDetails!$I109,SalesTax!$A$2:$H$727,4,FALSE),0.0995)*EventDetails!$M109</f>
        <v>15.39</v>
      </c>
      <c r="Q109" s="26" t="str">
        <f>IFERROR(PROPER(VLOOKUP(EventDetails!$I109,SalesTax!$A$2:$H$727,2,FALSE)),"- Interstate -")</f>
        <v>Aberdeen</v>
      </c>
    </row>
    <row r="110" spans="1:17" x14ac:dyDescent="0.35">
      <c r="A110" s="9" t="s">
        <v>601</v>
      </c>
      <c r="B110" s="10">
        <v>44128</v>
      </c>
      <c r="C110" s="11" t="s">
        <v>463</v>
      </c>
      <c r="D110" s="11" t="s">
        <v>445</v>
      </c>
      <c r="E110" s="12">
        <v>36</v>
      </c>
      <c r="F110" s="11">
        <v>1</v>
      </c>
      <c r="G110" s="12">
        <v>67</v>
      </c>
      <c r="H110" s="13">
        <v>0.45</v>
      </c>
      <c r="I110" s="14">
        <v>98058</v>
      </c>
      <c r="J110" s="15">
        <v>37</v>
      </c>
      <c r="K110" s="11" t="s">
        <v>598</v>
      </c>
      <c r="L110" s="11" t="str">
        <f>TEXT(EventDetails!$B110, "mmmm")</f>
        <v>October</v>
      </c>
      <c r="M110" s="16">
        <f>(EventDetails!$F110*EventDetails!$G110)+EventDetails!$J110</f>
        <v>104</v>
      </c>
      <c r="N110" s="16">
        <f>(EventDetails!$F110*EventDetails!$E110)+IF(EventDetails!$H110=0, 25, (EventDetails!$H110*(EventDetails!$F110*EventDetails!$E110)))</f>
        <v>52.2</v>
      </c>
      <c r="O110" s="16">
        <f>EventDetails!$M110-EventDetails!$N110</f>
        <v>51.8</v>
      </c>
      <c r="P110" s="17">
        <f>IFERROR(VLOOKUP(EventDetails!$I110,SalesTax!$A$2:$H$727,4,FALSE),0.0995)*EventDetails!$M110</f>
        <v>6.968</v>
      </c>
      <c r="Q110" s="17" t="str">
        <f>IFERROR(PROPER(VLOOKUP(EventDetails!$I110,SalesTax!$A$2:$H$727,2,FALSE)),"- Interstate -")</f>
        <v>King County</v>
      </c>
    </row>
    <row r="111" spans="1:17" x14ac:dyDescent="0.35">
      <c r="A111" s="18" t="s">
        <v>602</v>
      </c>
      <c r="B111" s="19">
        <v>44167</v>
      </c>
      <c r="C111" s="20" t="s">
        <v>491</v>
      </c>
      <c r="D111" s="20" t="s">
        <v>555</v>
      </c>
      <c r="E111" s="21">
        <v>37</v>
      </c>
      <c r="F111" s="20">
        <v>0.5</v>
      </c>
      <c r="G111" s="21">
        <v>133</v>
      </c>
      <c r="H111" s="22">
        <v>0.45</v>
      </c>
      <c r="I111" s="23">
        <v>98062</v>
      </c>
      <c r="J111" s="24">
        <v>35</v>
      </c>
      <c r="K111" s="20" t="s">
        <v>598</v>
      </c>
      <c r="L111" s="20" t="str">
        <f>TEXT(EventDetails!$B111, "mmmm")</f>
        <v>December</v>
      </c>
      <c r="M111" s="25">
        <f>(EventDetails!$F111*EventDetails!$G111)+EventDetails!$J111</f>
        <v>101.5</v>
      </c>
      <c r="N111" s="25">
        <f>(EventDetails!$F111*EventDetails!$E111)+IF(EventDetails!$H111=0, 25, (EventDetails!$H111*(EventDetails!$F111*EventDetails!$E111)))</f>
        <v>26.825000000000003</v>
      </c>
      <c r="O111" s="25">
        <f>EventDetails!$M111-EventDetails!$N111</f>
        <v>74.674999999999997</v>
      </c>
      <c r="P111" s="26">
        <f>IFERROR(VLOOKUP(EventDetails!$I111,SalesTax!$A$2:$H$727,4,FALSE),0.0995)*EventDetails!$M111</f>
        <v>5.5825000000000005</v>
      </c>
      <c r="Q111" s="26" t="str">
        <f>IFERROR(PROPER(VLOOKUP(EventDetails!$I111,SalesTax!$A$2:$H$727,2,FALSE)),"- Interstate -")</f>
        <v>Burien</v>
      </c>
    </row>
    <row r="112" spans="1:17" x14ac:dyDescent="0.35">
      <c r="A112" s="9" t="s">
        <v>603</v>
      </c>
      <c r="B112" s="10">
        <v>44217</v>
      </c>
      <c r="C112" s="11" t="s">
        <v>430</v>
      </c>
      <c r="D112" s="11" t="s">
        <v>473</v>
      </c>
      <c r="E112" s="12">
        <v>58</v>
      </c>
      <c r="F112" s="11">
        <v>0.5</v>
      </c>
      <c r="G112" s="12">
        <v>130</v>
      </c>
      <c r="H112" s="13">
        <v>0.45</v>
      </c>
      <c r="I112" s="14">
        <v>89701</v>
      </c>
      <c r="J112" s="15">
        <v>41</v>
      </c>
      <c r="K112" s="11" t="s">
        <v>598</v>
      </c>
      <c r="L112" s="11" t="str">
        <f>TEXT(EventDetails!$B112, "mmmm")</f>
        <v>January</v>
      </c>
      <c r="M112" s="16">
        <f>(EventDetails!$F112*EventDetails!$G112)+EventDetails!$J112</f>
        <v>106</v>
      </c>
      <c r="N112" s="16">
        <f>(EventDetails!$F112*EventDetails!$E112)+IF(EventDetails!$H112=0, 25, (EventDetails!$H112*(EventDetails!$F112*EventDetails!$E112)))</f>
        <v>42.05</v>
      </c>
      <c r="O112" s="16">
        <f>EventDetails!$M112-EventDetails!$N112</f>
        <v>63.95</v>
      </c>
      <c r="P112" s="17">
        <f>IFERROR(VLOOKUP(EventDetails!$I112,SalesTax!$A$2:$H$727,4,FALSE),0.0995)*EventDetails!$M112</f>
        <v>10.547000000000001</v>
      </c>
      <c r="Q112" s="17" t="str">
        <f>IFERROR(PROPER(VLOOKUP(EventDetails!$I112,SalesTax!$A$2:$H$727,2,FALSE)),"- Interstate -")</f>
        <v>- Interstate -</v>
      </c>
    </row>
    <row r="113" spans="1:17" x14ac:dyDescent="0.35">
      <c r="A113" s="18" t="s">
        <v>604</v>
      </c>
      <c r="B113" s="19">
        <v>44256</v>
      </c>
      <c r="C113" s="20" t="s">
        <v>550</v>
      </c>
      <c r="D113" s="20" t="s">
        <v>492</v>
      </c>
      <c r="E113" s="21">
        <v>92</v>
      </c>
      <c r="F113" s="20">
        <v>0.5</v>
      </c>
      <c r="G113" s="21">
        <v>93</v>
      </c>
      <c r="H113" s="22">
        <v>0.45</v>
      </c>
      <c r="I113" s="23">
        <v>98673</v>
      </c>
      <c r="J113" s="24">
        <v>2</v>
      </c>
      <c r="K113" s="20" t="s">
        <v>598</v>
      </c>
      <c r="L113" s="20" t="str">
        <f>TEXT(EventDetails!$B113, "mmmm")</f>
        <v>March</v>
      </c>
      <c r="M113" s="25">
        <f>(EventDetails!$F113*EventDetails!$G113)+EventDetails!$J113</f>
        <v>48.5</v>
      </c>
      <c r="N113" s="25">
        <f>(EventDetails!$F113*EventDetails!$E113)+IF(EventDetails!$H113=0, 25, (EventDetails!$H113*(EventDetails!$F113*EventDetails!$E113)))</f>
        <v>66.7</v>
      </c>
      <c r="O113" s="25">
        <f>EventDetails!$M113-EventDetails!$N113</f>
        <v>-18.200000000000003</v>
      </c>
      <c r="P113" s="26">
        <f>IFERROR(VLOOKUP(EventDetails!$I113,SalesTax!$A$2:$H$727,4,FALSE),0.0995)*EventDetails!$M113</f>
        <v>2.7160000000000002</v>
      </c>
      <c r="Q113" s="26" t="str">
        <f>IFERROR(PROPER(VLOOKUP(EventDetails!$I113,SalesTax!$A$2:$H$727,2,FALSE)),"- Interstate -")</f>
        <v>Klickitat County</v>
      </c>
    </row>
    <row r="114" spans="1:17" x14ac:dyDescent="0.35">
      <c r="A114" s="9" t="s">
        <v>605</v>
      </c>
      <c r="B114" s="10">
        <v>44257</v>
      </c>
      <c r="C114" s="11" t="s">
        <v>441</v>
      </c>
      <c r="D114" s="11" t="s">
        <v>473</v>
      </c>
      <c r="E114" s="12">
        <v>58</v>
      </c>
      <c r="F114" s="11">
        <v>3</v>
      </c>
      <c r="G114" s="12">
        <v>148</v>
      </c>
      <c r="H114" s="13">
        <v>0.45</v>
      </c>
      <c r="I114" s="14">
        <v>99001</v>
      </c>
      <c r="J114" s="15">
        <v>49</v>
      </c>
      <c r="K114" s="11" t="s">
        <v>598</v>
      </c>
      <c r="L114" s="11" t="str">
        <f>TEXT(EventDetails!$B114, "mmmm")</f>
        <v>March</v>
      </c>
      <c r="M114" s="16">
        <f>(EventDetails!$F114*EventDetails!$G114)+EventDetails!$J114</f>
        <v>493</v>
      </c>
      <c r="N114" s="16">
        <f>(EventDetails!$F114*EventDetails!$E114)+IF(EventDetails!$H114=0, 25, (EventDetails!$H114*(EventDetails!$F114*EventDetails!$E114)))</f>
        <v>252.3</v>
      </c>
      <c r="O114" s="16">
        <f>EventDetails!$M114-EventDetails!$N114</f>
        <v>240.7</v>
      </c>
      <c r="P114" s="17">
        <f>IFERROR(VLOOKUP(EventDetails!$I114,SalesTax!$A$2:$H$727,4,FALSE),0.0995)*EventDetails!$M114</f>
        <v>48.807000000000002</v>
      </c>
      <c r="Q114" s="17" t="str">
        <f>IFERROR(PROPER(VLOOKUP(EventDetails!$I114,SalesTax!$A$2:$H$727,2,FALSE)),"- Interstate -")</f>
        <v>Airway Heights</v>
      </c>
    </row>
    <row r="115" spans="1:17" x14ac:dyDescent="0.35">
      <c r="A115" s="18" t="s">
        <v>606</v>
      </c>
      <c r="B115" s="19">
        <v>44273</v>
      </c>
      <c r="C115" s="20" t="s">
        <v>498</v>
      </c>
      <c r="D115" s="20" t="s">
        <v>520</v>
      </c>
      <c r="E115" s="21">
        <v>88</v>
      </c>
      <c r="F115" s="20">
        <v>2</v>
      </c>
      <c r="G115" s="21">
        <v>99</v>
      </c>
      <c r="H115" s="22">
        <v>0.45</v>
      </c>
      <c r="I115" s="23">
        <v>98154</v>
      </c>
      <c r="J115" s="24">
        <v>5</v>
      </c>
      <c r="K115" s="20" t="s">
        <v>598</v>
      </c>
      <c r="L115" s="20" t="str">
        <f>TEXT(EventDetails!$B115, "mmmm")</f>
        <v>March</v>
      </c>
      <c r="M115" s="25">
        <f>(EventDetails!$F115*EventDetails!$G115)+EventDetails!$J115</f>
        <v>203</v>
      </c>
      <c r="N115" s="25">
        <f>(EventDetails!$F115*EventDetails!$E115)+IF(EventDetails!$H115=0, 25, (EventDetails!$H115*(EventDetails!$F115*EventDetails!$E115)))</f>
        <v>255.2</v>
      </c>
      <c r="O115" s="25">
        <f>EventDetails!$M115-EventDetails!$N115</f>
        <v>-52.199999999999989</v>
      </c>
      <c r="P115" s="26">
        <f>IFERROR(VLOOKUP(EventDetails!$I115,SalesTax!$A$2:$H$727,4,FALSE),0.0995)*EventDetails!$M115</f>
        <v>17.052</v>
      </c>
      <c r="Q115" s="26" t="str">
        <f>IFERROR(PROPER(VLOOKUP(EventDetails!$I115,SalesTax!$A$2:$H$727,2,FALSE)),"- Interstate -")</f>
        <v>Tukwila</v>
      </c>
    </row>
    <row r="116" spans="1:17" x14ac:dyDescent="0.35">
      <c r="A116" s="9" t="s">
        <v>607</v>
      </c>
      <c r="B116" s="10">
        <v>44368</v>
      </c>
      <c r="C116" s="11" t="s">
        <v>485</v>
      </c>
      <c r="D116" s="11" t="s">
        <v>486</v>
      </c>
      <c r="E116" s="12">
        <v>74</v>
      </c>
      <c r="F116" s="11">
        <v>2</v>
      </c>
      <c r="G116" s="12">
        <v>135</v>
      </c>
      <c r="H116" s="13">
        <v>0.45</v>
      </c>
      <c r="I116" s="14">
        <v>98019</v>
      </c>
      <c r="J116" s="15">
        <v>9</v>
      </c>
      <c r="K116" s="11" t="s">
        <v>598</v>
      </c>
      <c r="L116" s="11" t="str">
        <f>TEXT(EventDetails!$B116, "mmmm")</f>
        <v>June</v>
      </c>
      <c r="M116" s="16">
        <f>(EventDetails!$F116*EventDetails!$G116)+EventDetails!$J116</f>
        <v>279</v>
      </c>
      <c r="N116" s="16">
        <f>(EventDetails!$F116*EventDetails!$E116)+IF(EventDetails!$H116=0, 25, (EventDetails!$H116*(EventDetails!$F116*EventDetails!$E116)))</f>
        <v>214.60000000000002</v>
      </c>
      <c r="O116" s="16">
        <f>EventDetails!$M116-EventDetails!$N116</f>
        <v>64.399999999999977</v>
      </c>
      <c r="P116" s="17">
        <f>IFERROR(VLOOKUP(EventDetails!$I116,SalesTax!$A$2:$H$727,4,FALSE),0.0995)*EventDetails!$M116</f>
        <v>26.225999999999999</v>
      </c>
      <c r="Q116" s="17" t="str">
        <f>IFERROR(PROPER(VLOOKUP(EventDetails!$I116,SalesTax!$A$2:$H$727,2,FALSE)),"- Interstate -")</f>
        <v>Duvall</v>
      </c>
    </row>
    <row r="117" spans="1:17" x14ac:dyDescent="0.35">
      <c r="A117" s="18" t="s">
        <v>608</v>
      </c>
      <c r="B117" s="19">
        <v>44378</v>
      </c>
      <c r="C117" s="20" t="s">
        <v>441</v>
      </c>
      <c r="D117" s="20" t="s">
        <v>431</v>
      </c>
      <c r="E117" s="21">
        <v>40</v>
      </c>
      <c r="F117" s="20">
        <v>3</v>
      </c>
      <c r="G117" s="21">
        <v>68</v>
      </c>
      <c r="H117" s="22">
        <v>0.45</v>
      </c>
      <c r="I117" s="23">
        <v>89832</v>
      </c>
      <c r="J117" s="24">
        <v>28</v>
      </c>
      <c r="K117" s="20" t="s">
        <v>598</v>
      </c>
      <c r="L117" s="20" t="str">
        <f>TEXT(EventDetails!$B117, "mmmm")</f>
        <v>July</v>
      </c>
      <c r="M117" s="25">
        <f>(EventDetails!$F117*EventDetails!$G117)+EventDetails!$J117</f>
        <v>232</v>
      </c>
      <c r="N117" s="25">
        <f>(EventDetails!$F117*EventDetails!$E117)+IF(EventDetails!$H117=0, 25, (EventDetails!$H117*(EventDetails!$F117*EventDetails!$E117)))</f>
        <v>174</v>
      </c>
      <c r="O117" s="25">
        <f>EventDetails!$M117-EventDetails!$N117</f>
        <v>58</v>
      </c>
      <c r="P117" s="26">
        <f>IFERROR(VLOOKUP(EventDetails!$I117,SalesTax!$A$2:$H$727,4,FALSE),0.0995)*EventDetails!$M117</f>
        <v>23.084</v>
      </c>
      <c r="Q117" s="26" t="str">
        <f>IFERROR(PROPER(VLOOKUP(EventDetails!$I117,SalesTax!$A$2:$H$727,2,FALSE)),"- Interstate -")</f>
        <v>- Interstate -</v>
      </c>
    </row>
    <row r="118" spans="1:17" x14ac:dyDescent="0.35">
      <c r="A118" s="9" t="s">
        <v>609</v>
      </c>
      <c r="B118" s="10">
        <v>44440</v>
      </c>
      <c r="C118" s="11" t="s">
        <v>447</v>
      </c>
      <c r="D118" s="11" t="s">
        <v>506</v>
      </c>
      <c r="E118" s="12">
        <v>94</v>
      </c>
      <c r="F118" s="11">
        <v>0</v>
      </c>
      <c r="G118" s="12">
        <v>78</v>
      </c>
      <c r="H118" s="13">
        <v>0.45</v>
      </c>
      <c r="I118" s="14">
        <v>99128</v>
      </c>
      <c r="J118" s="15">
        <v>0</v>
      </c>
      <c r="K118" s="11" t="s">
        <v>598</v>
      </c>
      <c r="L118" s="11" t="str">
        <f>TEXT(EventDetails!$B118, "mmmm")</f>
        <v>September</v>
      </c>
      <c r="M118" s="16">
        <f>(EventDetails!$F118*EventDetails!$G118)+EventDetails!$J118</f>
        <v>0</v>
      </c>
      <c r="N118" s="16">
        <f>(EventDetails!$F118*EventDetails!$E118)+IF(EventDetails!$H118=0, 25, (EventDetails!$H118*(EventDetails!$F118*EventDetails!$E118)))</f>
        <v>0</v>
      </c>
      <c r="O118" s="16">
        <f>EventDetails!$M118-EventDetails!$N118</f>
        <v>0</v>
      </c>
      <c r="P118" s="17">
        <f>IFERROR(VLOOKUP(EventDetails!$I118,SalesTax!$A$2:$H$727,4,FALSE),0.0995)*EventDetails!$M118</f>
        <v>0</v>
      </c>
      <c r="Q118" s="17" t="str">
        <f>IFERROR(PROPER(VLOOKUP(EventDetails!$I118,SalesTax!$A$2:$H$727,2,FALSE)),"- Interstate -")</f>
        <v>Whitman County</v>
      </c>
    </row>
    <row r="119" spans="1:17" x14ac:dyDescent="0.35">
      <c r="A119" s="18" t="s">
        <v>610</v>
      </c>
      <c r="B119" s="19">
        <v>44462</v>
      </c>
      <c r="C119" s="20" t="s">
        <v>494</v>
      </c>
      <c r="D119" s="20" t="s">
        <v>542</v>
      </c>
      <c r="E119" s="21">
        <v>68</v>
      </c>
      <c r="F119" s="20">
        <v>1</v>
      </c>
      <c r="G119" s="21">
        <v>121</v>
      </c>
      <c r="H119" s="22">
        <v>0.45</v>
      </c>
      <c r="I119" s="23">
        <v>99040</v>
      </c>
      <c r="J119" s="24">
        <v>1</v>
      </c>
      <c r="K119" s="20" t="s">
        <v>598</v>
      </c>
      <c r="L119" s="20" t="str">
        <f>TEXT(EventDetails!$B119, "mmmm")</f>
        <v>September</v>
      </c>
      <c r="M119" s="25">
        <f>(EventDetails!$F119*EventDetails!$G119)+EventDetails!$J119</f>
        <v>122</v>
      </c>
      <c r="N119" s="25">
        <f>(EventDetails!$F119*EventDetails!$E119)+IF(EventDetails!$H119=0, 25, (EventDetails!$H119*(EventDetails!$F119*EventDetails!$E119)))</f>
        <v>98.6</v>
      </c>
      <c r="O119" s="25">
        <f>EventDetails!$M119-EventDetails!$N119</f>
        <v>23.400000000000006</v>
      </c>
      <c r="P119" s="26">
        <f>IFERROR(VLOOKUP(EventDetails!$I119,SalesTax!$A$2:$H$727,4,FALSE),0.0995)*EventDetails!$M119</f>
        <v>7.5640000000000001</v>
      </c>
      <c r="Q119" s="26" t="str">
        <f>IFERROR(PROPER(VLOOKUP(EventDetails!$I119,SalesTax!$A$2:$H$727,2,FALSE)),"- Interstate -")</f>
        <v>Stevens County</v>
      </c>
    </row>
    <row r="120" spans="1:17" x14ac:dyDescent="0.35">
      <c r="A120" s="9" t="s">
        <v>611</v>
      </c>
      <c r="B120" s="10">
        <v>44486</v>
      </c>
      <c r="C120" s="11" t="s">
        <v>515</v>
      </c>
      <c r="D120" s="11" t="s">
        <v>427</v>
      </c>
      <c r="E120" s="12">
        <v>38</v>
      </c>
      <c r="F120" s="11">
        <v>3</v>
      </c>
      <c r="G120" s="12">
        <v>95</v>
      </c>
      <c r="H120" s="13">
        <v>0.45</v>
      </c>
      <c r="I120" s="14">
        <v>98119</v>
      </c>
      <c r="J120" s="15">
        <v>46</v>
      </c>
      <c r="K120" s="11" t="s">
        <v>598</v>
      </c>
      <c r="L120" s="11" t="str">
        <f>TEXT(EventDetails!$B120, "mmmm")</f>
        <v>October</v>
      </c>
      <c r="M120" s="16">
        <f>(EventDetails!$F120*EventDetails!$G120)+EventDetails!$J120</f>
        <v>331</v>
      </c>
      <c r="N120" s="16">
        <f>(EventDetails!$F120*EventDetails!$E120)+IF(EventDetails!$H120=0, 25, (EventDetails!$H120*(EventDetails!$F120*EventDetails!$E120)))</f>
        <v>165.3</v>
      </c>
      <c r="O120" s="16">
        <f>EventDetails!$M120-EventDetails!$N120</f>
        <v>165.7</v>
      </c>
      <c r="P120" s="17">
        <f>IFERROR(VLOOKUP(EventDetails!$I120,SalesTax!$A$2:$H$727,4,FALSE),0.0995)*EventDetails!$M120</f>
        <v>23.500999999999998</v>
      </c>
      <c r="Q120" s="17" t="str">
        <f>IFERROR(PROPER(VLOOKUP(EventDetails!$I120,SalesTax!$A$2:$H$727,2,FALSE)),"- Interstate -")</f>
        <v>Seattle</v>
      </c>
    </row>
    <row r="121" spans="1:17" x14ac:dyDescent="0.35">
      <c r="A121" s="18" t="s">
        <v>612</v>
      </c>
      <c r="B121" s="19">
        <v>44493</v>
      </c>
      <c r="C121" s="20" t="s">
        <v>447</v>
      </c>
      <c r="D121" s="20" t="s">
        <v>452</v>
      </c>
      <c r="E121" s="21">
        <v>93</v>
      </c>
      <c r="F121" s="20">
        <v>1</v>
      </c>
      <c r="G121" s="21">
        <v>66</v>
      </c>
      <c r="H121" s="22">
        <v>0.45</v>
      </c>
      <c r="I121" s="23">
        <v>98405</v>
      </c>
      <c r="J121" s="24">
        <v>33</v>
      </c>
      <c r="K121" s="20" t="s">
        <v>598</v>
      </c>
      <c r="L121" s="20" t="str">
        <f>TEXT(EventDetails!$B121, "mmmm")</f>
        <v>October</v>
      </c>
      <c r="M121" s="25">
        <f>(EventDetails!$F121*EventDetails!$G121)+EventDetails!$J121</f>
        <v>99</v>
      </c>
      <c r="N121" s="25">
        <f>(EventDetails!$F121*EventDetails!$E121)+IF(EventDetails!$H121=0, 25, (EventDetails!$H121*(EventDetails!$F121*EventDetails!$E121)))</f>
        <v>134.85</v>
      </c>
      <c r="O121" s="25">
        <f>EventDetails!$M121-EventDetails!$N121</f>
        <v>-35.849999999999994</v>
      </c>
      <c r="P121" s="26">
        <f>IFERROR(VLOOKUP(EventDetails!$I121,SalesTax!$A$2:$H$727,4,FALSE),0.0995)*EventDetails!$M121</f>
        <v>5.8409999999999993</v>
      </c>
      <c r="Q121" s="26" t="str">
        <f>IFERROR(PROPER(VLOOKUP(EventDetails!$I121,SalesTax!$A$2:$H$727,2,FALSE)),"- Interstate -")</f>
        <v>Tacoma</v>
      </c>
    </row>
    <row r="122" spans="1:17" x14ac:dyDescent="0.35">
      <c r="A122" s="9" t="s">
        <v>613</v>
      </c>
      <c r="B122" s="10">
        <v>44493</v>
      </c>
      <c r="C122" s="11" t="s">
        <v>482</v>
      </c>
      <c r="D122" s="11" t="s">
        <v>452</v>
      </c>
      <c r="E122" s="12">
        <v>93</v>
      </c>
      <c r="F122" s="11">
        <v>1</v>
      </c>
      <c r="G122" s="12">
        <v>104</v>
      </c>
      <c r="H122" s="13">
        <v>0.45</v>
      </c>
      <c r="I122" s="14">
        <v>98614</v>
      </c>
      <c r="J122" s="15">
        <v>42</v>
      </c>
      <c r="K122" s="11" t="s">
        <v>598</v>
      </c>
      <c r="L122" s="11" t="str">
        <f>TEXT(EventDetails!$B122, "mmmm")</f>
        <v>October</v>
      </c>
      <c r="M122" s="16">
        <f>(EventDetails!$F122*EventDetails!$G122)+EventDetails!$J122</f>
        <v>146</v>
      </c>
      <c r="N122" s="16">
        <f>(EventDetails!$F122*EventDetails!$E122)+IF(EventDetails!$H122=0, 25, (EventDetails!$H122*(EventDetails!$F122*EventDetails!$E122)))</f>
        <v>134.85</v>
      </c>
      <c r="O122" s="16">
        <f>EventDetails!$M122-EventDetails!$N122</f>
        <v>11.150000000000006</v>
      </c>
      <c r="P122" s="17">
        <f>IFERROR(VLOOKUP(EventDetails!$I122,SalesTax!$A$2:$H$727,4,FALSE),0.0995)*EventDetails!$M122</f>
        <v>7.4459999999999997</v>
      </c>
      <c r="Q122" s="17" t="str">
        <f>IFERROR(PROPER(VLOOKUP(EventDetails!$I122,SalesTax!$A$2:$H$727,2,FALSE)),"- Interstate -")</f>
        <v>Pacific County</v>
      </c>
    </row>
    <row r="123" spans="1:17" x14ac:dyDescent="0.35">
      <c r="A123" s="18" t="s">
        <v>614</v>
      </c>
      <c r="B123" s="19">
        <v>44500</v>
      </c>
      <c r="C123" s="20" t="s">
        <v>451</v>
      </c>
      <c r="D123" s="20" t="s">
        <v>461</v>
      </c>
      <c r="E123" s="21">
        <v>40</v>
      </c>
      <c r="F123" s="20">
        <v>2</v>
      </c>
      <c r="G123" s="21">
        <v>117</v>
      </c>
      <c r="H123" s="22">
        <v>0.45</v>
      </c>
      <c r="I123" s="23">
        <v>98251</v>
      </c>
      <c r="J123" s="24">
        <v>32</v>
      </c>
      <c r="K123" s="20" t="s">
        <v>598</v>
      </c>
      <c r="L123" s="20" t="str">
        <f>TEXT(EventDetails!$B123, "mmmm")</f>
        <v>October</v>
      </c>
      <c r="M123" s="25">
        <f>(EventDetails!$F123*EventDetails!$G123)+EventDetails!$J123</f>
        <v>266</v>
      </c>
      <c r="N123" s="25">
        <f>(EventDetails!$F123*EventDetails!$E123)+IF(EventDetails!$H123=0, 25, (EventDetails!$H123*(EventDetails!$F123*EventDetails!$E123)))</f>
        <v>116</v>
      </c>
      <c r="O123" s="25">
        <f>EventDetails!$M123-EventDetails!$N123</f>
        <v>150</v>
      </c>
      <c r="P123" s="26">
        <f>IFERROR(VLOOKUP(EventDetails!$I123,SalesTax!$A$2:$H$727,4,FALSE),0.0995)*EventDetails!$M123</f>
        <v>19.683999999999997</v>
      </c>
      <c r="Q123" s="26" t="str">
        <f>IFERROR(PROPER(VLOOKUP(EventDetails!$I123,SalesTax!$A$2:$H$727,2,FALSE)),"- Interstate -")</f>
        <v>Snohomish County Unincorp. P.T.B.A. Non-Rta</v>
      </c>
    </row>
    <row r="124" spans="1:17" x14ac:dyDescent="0.35">
      <c r="A124" s="9" t="s">
        <v>615</v>
      </c>
      <c r="B124" s="10">
        <v>44517</v>
      </c>
      <c r="C124" s="11" t="s">
        <v>491</v>
      </c>
      <c r="D124" s="11" t="s">
        <v>448</v>
      </c>
      <c r="E124" s="12">
        <v>35</v>
      </c>
      <c r="F124" s="11">
        <v>0.5</v>
      </c>
      <c r="G124" s="12">
        <v>95</v>
      </c>
      <c r="H124" s="13">
        <v>0.45</v>
      </c>
      <c r="I124" s="14">
        <v>98226</v>
      </c>
      <c r="J124" s="15">
        <v>35</v>
      </c>
      <c r="K124" s="11" t="s">
        <v>598</v>
      </c>
      <c r="L124" s="11" t="str">
        <f>TEXT(EventDetails!$B124, "mmmm")</f>
        <v>November</v>
      </c>
      <c r="M124" s="16">
        <f>(EventDetails!$F124*EventDetails!$G124)+EventDetails!$J124</f>
        <v>82.5</v>
      </c>
      <c r="N124" s="16">
        <f>(EventDetails!$F124*EventDetails!$E124)+IF(EventDetails!$H124=0, 25, (EventDetails!$H124*(EventDetails!$F124*EventDetails!$E124)))</f>
        <v>25.375</v>
      </c>
      <c r="O124" s="16">
        <f>EventDetails!$M124-EventDetails!$N124</f>
        <v>57.125</v>
      </c>
      <c r="P124" s="17">
        <f>IFERROR(VLOOKUP(EventDetails!$I124,SalesTax!$A$2:$H$727,4,FALSE),0.0995)*EventDetails!$M124</f>
        <v>7.8375000000000004</v>
      </c>
      <c r="Q124" s="17" t="str">
        <f>IFERROR(PROPER(VLOOKUP(EventDetails!$I124,SalesTax!$A$2:$H$727,2,FALSE)),"- Interstate -")</f>
        <v>Bellingham</v>
      </c>
    </row>
    <row r="125" spans="1:17" x14ac:dyDescent="0.35">
      <c r="A125" s="18" t="s">
        <v>616</v>
      </c>
      <c r="B125" s="19">
        <v>44522</v>
      </c>
      <c r="C125" s="20" t="s">
        <v>491</v>
      </c>
      <c r="D125" s="20" t="s">
        <v>448</v>
      </c>
      <c r="E125" s="21">
        <v>35</v>
      </c>
      <c r="F125" s="20">
        <v>1</v>
      </c>
      <c r="G125" s="21">
        <v>95</v>
      </c>
      <c r="H125" s="22">
        <v>0.45</v>
      </c>
      <c r="I125" s="23">
        <v>99252</v>
      </c>
      <c r="J125" s="24">
        <v>35</v>
      </c>
      <c r="K125" s="20" t="s">
        <v>598</v>
      </c>
      <c r="L125" s="20" t="str">
        <f>TEXT(EventDetails!$B125, "mmmm")</f>
        <v>November</v>
      </c>
      <c r="M125" s="25">
        <f>(EventDetails!$F125*EventDetails!$G125)+EventDetails!$J125</f>
        <v>130</v>
      </c>
      <c r="N125" s="25">
        <f>(EventDetails!$F125*EventDetails!$E125)+IF(EventDetails!$H125=0, 25, (EventDetails!$H125*(EventDetails!$F125*EventDetails!$E125)))</f>
        <v>50.75</v>
      </c>
      <c r="O125" s="25">
        <f>EventDetails!$M125-EventDetails!$N125</f>
        <v>79.25</v>
      </c>
      <c r="P125" s="26">
        <f>IFERROR(VLOOKUP(EventDetails!$I125,SalesTax!$A$2:$H$727,4,FALSE),0.0995)*EventDetails!$M125</f>
        <v>6.5</v>
      </c>
      <c r="Q125" s="26" t="str">
        <f>IFERROR(PROPER(VLOOKUP(EventDetails!$I125,SalesTax!$A$2:$H$727,2,FALSE)),"- Interstate -")</f>
        <v>Spokane</v>
      </c>
    </row>
    <row r="126" spans="1:17" x14ac:dyDescent="0.35">
      <c r="A126" s="9" t="s">
        <v>617</v>
      </c>
      <c r="B126" s="10">
        <v>44526</v>
      </c>
      <c r="C126" s="11" t="s">
        <v>451</v>
      </c>
      <c r="D126" s="11" t="s">
        <v>535</v>
      </c>
      <c r="E126" s="12">
        <v>40</v>
      </c>
      <c r="F126" s="11">
        <v>1</v>
      </c>
      <c r="G126" s="12">
        <v>70</v>
      </c>
      <c r="H126" s="13">
        <v>0.45</v>
      </c>
      <c r="I126" s="14">
        <v>89834</v>
      </c>
      <c r="J126" s="15">
        <v>35</v>
      </c>
      <c r="K126" s="11" t="s">
        <v>598</v>
      </c>
      <c r="L126" s="11" t="str">
        <f>TEXT(EventDetails!$B126, "mmmm")</f>
        <v>November</v>
      </c>
      <c r="M126" s="16">
        <f>(EventDetails!$F126*EventDetails!$G126)+EventDetails!$J126</f>
        <v>105</v>
      </c>
      <c r="N126" s="16">
        <f>(EventDetails!$F126*EventDetails!$E126)+IF(EventDetails!$H126=0, 25, (EventDetails!$H126*(EventDetails!$F126*EventDetails!$E126)))</f>
        <v>58</v>
      </c>
      <c r="O126" s="16">
        <f>EventDetails!$M126-EventDetails!$N126</f>
        <v>47</v>
      </c>
      <c r="P126" s="17">
        <f>IFERROR(VLOOKUP(EventDetails!$I126,SalesTax!$A$2:$H$727,4,FALSE),0.0995)*EventDetails!$M126</f>
        <v>10.4475</v>
      </c>
      <c r="Q126" s="17" t="str">
        <f>IFERROR(PROPER(VLOOKUP(EventDetails!$I126,SalesTax!$A$2:$H$727,2,FALSE)),"- Interstate -")</f>
        <v>- Interstate -</v>
      </c>
    </row>
    <row r="127" spans="1:17" x14ac:dyDescent="0.35">
      <c r="A127" s="18" t="s">
        <v>618</v>
      </c>
      <c r="B127" s="19">
        <v>44529</v>
      </c>
      <c r="C127" s="20" t="s">
        <v>451</v>
      </c>
      <c r="D127" s="20" t="s">
        <v>535</v>
      </c>
      <c r="E127" s="21">
        <v>40</v>
      </c>
      <c r="F127" s="20">
        <v>1</v>
      </c>
      <c r="G127" s="21">
        <v>70</v>
      </c>
      <c r="H127" s="22">
        <v>0.45</v>
      </c>
      <c r="I127" s="23">
        <v>89710</v>
      </c>
      <c r="J127" s="24">
        <v>35</v>
      </c>
      <c r="K127" s="20" t="s">
        <v>598</v>
      </c>
      <c r="L127" s="20" t="str">
        <f>TEXT(EventDetails!$B127, "mmmm")</f>
        <v>November</v>
      </c>
      <c r="M127" s="25">
        <f>(EventDetails!$F127*EventDetails!$G127)+EventDetails!$J127</f>
        <v>105</v>
      </c>
      <c r="N127" s="25">
        <f>(EventDetails!$F127*EventDetails!$E127)+IF(EventDetails!$H127=0, 25, (EventDetails!$H127*(EventDetails!$F127*EventDetails!$E127)))</f>
        <v>58</v>
      </c>
      <c r="O127" s="25">
        <f>EventDetails!$M127-EventDetails!$N127</f>
        <v>47</v>
      </c>
      <c r="P127" s="26">
        <f>IFERROR(VLOOKUP(EventDetails!$I127,SalesTax!$A$2:$H$727,4,FALSE),0.0995)*EventDetails!$M127</f>
        <v>10.4475</v>
      </c>
      <c r="Q127" s="26" t="str">
        <f>IFERROR(PROPER(VLOOKUP(EventDetails!$I127,SalesTax!$A$2:$H$727,2,FALSE)),"- Interstate -")</f>
        <v>- Interstate -</v>
      </c>
    </row>
    <row r="128" spans="1:17" x14ac:dyDescent="0.35">
      <c r="A128" s="9" t="s">
        <v>619</v>
      </c>
      <c r="B128" s="10">
        <v>44531</v>
      </c>
      <c r="C128" s="11" t="s">
        <v>451</v>
      </c>
      <c r="D128" s="11" t="s">
        <v>535</v>
      </c>
      <c r="E128" s="12">
        <v>40</v>
      </c>
      <c r="F128" s="11">
        <v>1</v>
      </c>
      <c r="G128" s="12">
        <v>70</v>
      </c>
      <c r="H128" s="13">
        <v>0.45</v>
      </c>
      <c r="I128" s="14">
        <v>98053</v>
      </c>
      <c r="J128" s="15">
        <v>35</v>
      </c>
      <c r="K128" s="11" t="s">
        <v>598</v>
      </c>
      <c r="L128" s="11" t="str">
        <f>TEXT(EventDetails!$B128, "mmmm")</f>
        <v>December</v>
      </c>
      <c r="M128" s="16">
        <f>(EventDetails!$F128*EventDetails!$G128)+EventDetails!$J128</f>
        <v>105</v>
      </c>
      <c r="N128" s="16">
        <f>(EventDetails!$F128*EventDetails!$E128)+IF(EventDetails!$H128=0, 25, (EventDetails!$H128*(EventDetails!$F128*EventDetails!$E128)))</f>
        <v>58</v>
      </c>
      <c r="O128" s="16">
        <f>EventDetails!$M128-EventDetails!$N128</f>
        <v>47</v>
      </c>
      <c r="P128" s="17">
        <f>IFERROR(VLOOKUP(EventDetails!$I128,SalesTax!$A$2:$H$727,4,FALSE),0.0995)*EventDetails!$M128</f>
        <v>9.7650000000000006</v>
      </c>
      <c r="Q128" s="17" t="str">
        <f>IFERROR(PROPER(VLOOKUP(EventDetails!$I128,SalesTax!$A$2:$H$727,2,FALSE)),"- Interstate -")</f>
        <v>King County Non-Rta</v>
      </c>
    </row>
    <row r="129" spans="1:17" x14ac:dyDescent="0.35">
      <c r="A129" s="18" t="s">
        <v>620</v>
      </c>
      <c r="B129" s="19">
        <v>44039</v>
      </c>
      <c r="C129" s="20" t="s">
        <v>491</v>
      </c>
      <c r="D129" s="20" t="s">
        <v>542</v>
      </c>
      <c r="E129" s="21">
        <v>68</v>
      </c>
      <c r="F129" s="20">
        <v>2</v>
      </c>
      <c r="G129" s="21">
        <v>100</v>
      </c>
      <c r="H129" s="22">
        <v>0.24</v>
      </c>
      <c r="I129" s="23">
        <v>99023</v>
      </c>
      <c r="J129" s="24">
        <v>11</v>
      </c>
      <c r="K129" s="20" t="s">
        <v>621</v>
      </c>
      <c r="L129" s="20" t="str">
        <f>TEXT(EventDetails!$B129, "mmmm")</f>
        <v>July</v>
      </c>
      <c r="M129" s="25">
        <f>(EventDetails!$F129*EventDetails!$G129)+EventDetails!$J129</f>
        <v>211</v>
      </c>
      <c r="N129" s="25">
        <f>(EventDetails!$F129*EventDetails!$E129)+IF(EventDetails!$H129=0, 25, (EventDetails!$H129*(EventDetails!$F129*EventDetails!$E129)))</f>
        <v>168.64</v>
      </c>
      <c r="O129" s="25">
        <f>EventDetails!$M129-EventDetails!$N129</f>
        <v>42.360000000000014</v>
      </c>
      <c r="P129" s="26">
        <f>IFERROR(VLOOKUP(EventDetails!$I129,SalesTax!$A$2:$H$727,4,FALSE),0.0995)*EventDetails!$M129</f>
        <v>13.926</v>
      </c>
      <c r="Q129" s="26" t="str">
        <f>IFERROR(PROPER(VLOOKUP(EventDetails!$I129,SalesTax!$A$2:$H$727,2,FALSE)),"- Interstate -")</f>
        <v>Spokane County</v>
      </c>
    </row>
    <row r="130" spans="1:17" x14ac:dyDescent="0.35">
      <c r="A130" s="9" t="s">
        <v>622</v>
      </c>
      <c r="B130" s="10">
        <v>44112</v>
      </c>
      <c r="C130" s="11" t="s">
        <v>583</v>
      </c>
      <c r="D130" s="11" t="s">
        <v>442</v>
      </c>
      <c r="E130" s="12">
        <v>77</v>
      </c>
      <c r="F130" s="11">
        <v>2</v>
      </c>
      <c r="G130" s="12">
        <v>54</v>
      </c>
      <c r="H130" s="13">
        <v>0.24</v>
      </c>
      <c r="I130" s="14">
        <v>98064</v>
      </c>
      <c r="J130" s="15">
        <v>24</v>
      </c>
      <c r="K130" s="11" t="s">
        <v>621</v>
      </c>
      <c r="L130" s="11" t="str">
        <f>TEXT(EventDetails!$B130, "mmmm")</f>
        <v>October</v>
      </c>
      <c r="M130" s="16">
        <f>(EventDetails!$F130*EventDetails!$G130)+EventDetails!$J130</f>
        <v>132</v>
      </c>
      <c r="N130" s="16">
        <f>(EventDetails!$F130*EventDetails!$E130)+IF(EventDetails!$H130=0, 25, (EventDetails!$H130*(EventDetails!$F130*EventDetails!$E130)))</f>
        <v>190.96</v>
      </c>
      <c r="O130" s="16">
        <f>EventDetails!$M130-EventDetails!$N130</f>
        <v>-58.960000000000008</v>
      </c>
      <c r="P130" s="17">
        <f>IFERROR(VLOOKUP(EventDetails!$I130,SalesTax!$A$2:$H$727,4,FALSE),0.0995)*EventDetails!$M130</f>
        <v>9.5039999999999996</v>
      </c>
      <c r="Q130" s="17" t="str">
        <f>IFERROR(PROPER(VLOOKUP(EventDetails!$I130,SalesTax!$A$2:$H$727,2,FALSE)),"- Interstate -")</f>
        <v>Kent</v>
      </c>
    </row>
    <row r="131" spans="1:17" x14ac:dyDescent="0.35">
      <c r="A131" s="18" t="s">
        <v>623</v>
      </c>
      <c r="B131" s="19">
        <v>44124</v>
      </c>
      <c r="C131" s="20" t="s">
        <v>491</v>
      </c>
      <c r="D131" s="20" t="s">
        <v>427</v>
      </c>
      <c r="E131" s="21">
        <v>38</v>
      </c>
      <c r="F131" s="20">
        <v>3</v>
      </c>
      <c r="G131" s="21">
        <v>113</v>
      </c>
      <c r="H131" s="22">
        <v>0.24</v>
      </c>
      <c r="I131" s="23">
        <v>98837</v>
      </c>
      <c r="J131" s="24">
        <v>4</v>
      </c>
      <c r="K131" s="20" t="s">
        <v>621</v>
      </c>
      <c r="L131" s="20" t="str">
        <f>TEXT(EventDetails!$B131, "mmmm")</f>
        <v>October</v>
      </c>
      <c r="M131" s="25">
        <f>(EventDetails!$F131*EventDetails!$G131)+EventDetails!$J131</f>
        <v>343</v>
      </c>
      <c r="N131" s="25">
        <f>(EventDetails!$F131*EventDetails!$E131)+IF(EventDetails!$H131=0, 25, (EventDetails!$H131*(EventDetails!$F131*EventDetails!$E131)))</f>
        <v>141.36000000000001</v>
      </c>
      <c r="O131" s="25">
        <f>EventDetails!$M131-EventDetails!$N131</f>
        <v>201.64</v>
      </c>
      <c r="P131" s="26">
        <f>IFERROR(VLOOKUP(EventDetails!$I131,SalesTax!$A$2:$H$727,4,FALSE),0.0995)*EventDetails!$M131</f>
        <v>30.869999999999997</v>
      </c>
      <c r="Q131" s="26" t="str">
        <f>IFERROR(PROPER(VLOOKUP(EventDetails!$I131,SalesTax!$A$2:$H$727,2,FALSE)),"- Interstate -")</f>
        <v>Moses Lake</v>
      </c>
    </row>
    <row r="132" spans="1:17" x14ac:dyDescent="0.35">
      <c r="A132" s="9" t="s">
        <v>624</v>
      </c>
      <c r="B132" s="10">
        <v>44142</v>
      </c>
      <c r="C132" s="11" t="s">
        <v>491</v>
      </c>
      <c r="D132" s="11" t="s">
        <v>434</v>
      </c>
      <c r="E132" s="12">
        <v>99</v>
      </c>
      <c r="F132" s="11">
        <v>0.5</v>
      </c>
      <c r="G132" s="12">
        <v>72</v>
      </c>
      <c r="H132" s="13">
        <v>0.24</v>
      </c>
      <c r="I132" s="14">
        <v>98513</v>
      </c>
      <c r="J132" s="15">
        <v>51</v>
      </c>
      <c r="K132" s="11" t="s">
        <v>621</v>
      </c>
      <c r="L132" s="11" t="str">
        <f>TEXT(EventDetails!$B132, "mmmm")</f>
        <v>November</v>
      </c>
      <c r="M132" s="16">
        <f>(EventDetails!$F132*EventDetails!$G132)+EventDetails!$J132</f>
        <v>87</v>
      </c>
      <c r="N132" s="16">
        <f>(EventDetails!$F132*EventDetails!$E132)+IF(EventDetails!$H132=0, 25, (EventDetails!$H132*(EventDetails!$F132*EventDetails!$E132)))</f>
        <v>61.379999999999995</v>
      </c>
      <c r="O132" s="16">
        <f>EventDetails!$M132-EventDetails!$N132</f>
        <v>25.620000000000005</v>
      </c>
      <c r="P132" s="17">
        <f>IFERROR(VLOOKUP(EventDetails!$I132,SalesTax!$A$2:$H$727,4,FALSE),0.0995)*EventDetails!$M132</f>
        <v>8.0909999999999993</v>
      </c>
      <c r="Q132" s="17" t="str">
        <f>IFERROR(PROPER(VLOOKUP(EventDetails!$I132,SalesTax!$A$2:$H$727,2,FALSE)),"- Interstate -")</f>
        <v>Thurston County Unincorp. P.T.B.A.</v>
      </c>
    </row>
    <row r="133" spans="1:17" x14ac:dyDescent="0.35">
      <c r="A133" s="18" t="s">
        <v>625</v>
      </c>
      <c r="B133" s="19">
        <v>44172</v>
      </c>
      <c r="C133" s="20" t="s">
        <v>498</v>
      </c>
      <c r="D133" s="20" t="s">
        <v>509</v>
      </c>
      <c r="E133" s="21">
        <v>21</v>
      </c>
      <c r="F133" s="20">
        <v>0.5</v>
      </c>
      <c r="G133" s="21">
        <v>59</v>
      </c>
      <c r="H133" s="22">
        <v>0.24</v>
      </c>
      <c r="I133" s="23">
        <v>98337</v>
      </c>
      <c r="J133" s="24">
        <v>54</v>
      </c>
      <c r="K133" s="20" t="s">
        <v>621</v>
      </c>
      <c r="L133" s="20" t="str">
        <f>TEXT(EventDetails!$B133, "mmmm")</f>
        <v>December</v>
      </c>
      <c r="M133" s="25">
        <f>(EventDetails!$F133*EventDetails!$G133)+EventDetails!$J133</f>
        <v>83.5</v>
      </c>
      <c r="N133" s="25">
        <f>(EventDetails!$F133*EventDetails!$E133)+IF(EventDetails!$H133=0, 25, (EventDetails!$H133*(EventDetails!$F133*EventDetails!$E133)))</f>
        <v>13.02</v>
      </c>
      <c r="O133" s="25">
        <f>EventDetails!$M133-EventDetails!$N133</f>
        <v>70.48</v>
      </c>
      <c r="P133" s="26">
        <f>IFERROR(VLOOKUP(EventDetails!$I133,SalesTax!$A$2:$H$727,4,FALSE),0.0995)*EventDetails!$M133</f>
        <v>6.8470000000000004</v>
      </c>
      <c r="Q133" s="26" t="str">
        <f>IFERROR(PROPER(VLOOKUP(EventDetails!$I133,SalesTax!$A$2:$H$727,2,FALSE)),"- Interstate -")</f>
        <v>Bremerton</v>
      </c>
    </row>
    <row r="134" spans="1:17" x14ac:dyDescent="0.35">
      <c r="A134" s="9" t="s">
        <v>626</v>
      </c>
      <c r="B134" s="10">
        <v>44190</v>
      </c>
      <c r="C134" s="11" t="s">
        <v>447</v>
      </c>
      <c r="D134" s="11" t="s">
        <v>455</v>
      </c>
      <c r="E134" s="12">
        <v>104</v>
      </c>
      <c r="F134" s="11">
        <v>2</v>
      </c>
      <c r="G134" s="12">
        <v>127</v>
      </c>
      <c r="H134" s="13">
        <v>0.24</v>
      </c>
      <c r="I134" s="14">
        <v>98105</v>
      </c>
      <c r="J134" s="15">
        <v>20</v>
      </c>
      <c r="K134" s="11" t="s">
        <v>621</v>
      </c>
      <c r="L134" s="11" t="str">
        <f>TEXT(EventDetails!$B134, "mmmm")</f>
        <v>December</v>
      </c>
      <c r="M134" s="16">
        <f>(EventDetails!$F134*EventDetails!$G134)+EventDetails!$J134</f>
        <v>274</v>
      </c>
      <c r="N134" s="16">
        <f>(EventDetails!$F134*EventDetails!$E134)+IF(EventDetails!$H134=0, 25, (EventDetails!$H134*(EventDetails!$F134*EventDetails!$E134)))</f>
        <v>257.92</v>
      </c>
      <c r="O134" s="16">
        <f>EventDetails!$M134-EventDetails!$N134</f>
        <v>16.079999999999984</v>
      </c>
      <c r="P134" s="17">
        <f>IFERROR(VLOOKUP(EventDetails!$I134,SalesTax!$A$2:$H$727,4,FALSE),0.0995)*EventDetails!$M134</f>
        <v>25.481999999999999</v>
      </c>
      <c r="Q134" s="17" t="str">
        <f>IFERROR(PROPER(VLOOKUP(EventDetails!$I134,SalesTax!$A$2:$H$727,2,FALSE)),"- Interstate -")</f>
        <v>Seattle</v>
      </c>
    </row>
    <row r="135" spans="1:17" x14ac:dyDescent="0.35">
      <c r="A135" s="18" t="s">
        <v>627</v>
      </c>
      <c r="B135" s="19">
        <v>44208</v>
      </c>
      <c r="C135" s="20" t="s">
        <v>463</v>
      </c>
      <c r="D135" s="20" t="s">
        <v>506</v>
      </c>
      <c r="E135" s="21">
        <v>94</v>
      </c>
      <c r="F135" s="20">
        <v>2</v>
      </c>
      <c r="G135" s="21">
        <v>86</v>
      </c>
      <c r="H135" s="22">
        <v>0.24</v>
      </c>
      <c r="I135" s="23">
        <v>98554</v>
      </c>
      <c r="J135" s="24">
        <v>15</v>
      </c>
      <c r="K135" s="20" t="s">
        <v>621</v>
      </c>
      <c r="L135" s="20" t="str">
        <f>TEXT(EventDetails!$B135, "mmmm")</f>
        <v>January</v>
      </c>
      <c r="M135" s="25">
        <f>(EventDetails!$F135*EventDetails!$G135)+EventDetails!$J135</f>
        <v>187</v>
      </c>
      <c r="N135" s="25">
        <f>(EventDetails!$F135*EventDetails!$E135)+IF(EventDetails!$H135=0, 25, (EventDetails!$H135*(EventDetails!$F135*EventDetails!$E135)))</f>
        <v>233.12</v>
      </c>
      <c r="O135" s="25">
        <f>EventDetails!$M135-EventDetails!$N135</f>
        <v>-46.120000000000005</v>
      </c>
      <c r="P135" s="26">
        <f>IFERROR(VLOOKUP(EventDetails!$I135,SalesTax!$A$2:$H$727,4,FALSE),0.0995)*EventDetails!$M135</f>
        <v>11.219999999999999</v>
      </c>
      <c r="Q135" s="26" t="str">
        <f>IFERROR(PROPER(VLOOKUP(EventDetails!$I135,SalesTax!$A$2:$H$727,2,FALSE)),"- Interstate -")</f>
        <v>Pacific County</v>
      </c>
    </row>
    <row r="136" spans="1:17" x14ac:dyDescent="0.35">
      <c r="A136" s="9" t="s">
        <v>628</v>
      </c>
      <c r="B136" s="10">
        <v>44211</v>
      </c>
      <c r="C136" s="11" t="s">
        <v>515</v>
      </c>
      <c r="D136" s="11" t="s">
        <v>458</v>
      </c>
      <c r="E136" s="12">
        <v>42</v>
      </c>
      <c r="F136" s="11">
        <v>0.5</v>
      </c>
      <c r="G136" s="12">
        <v>65</v>
      </c>
      <c r="H136" s="13">
        <v>0.24</v>
      </c>
      <c r="I136" s="14">
        <v>98650</v>
      </c>
      <c r="J136" s="15">
        <v>0</v>
      </c>
      <c r="K136" s="11" t="s">
        <v>621</v>
      </c>
      <c r="L136" s="11" t="str">
        <f>TEXT(EventDetails!$B136, "mmmm")</f>
        <v>January</v>
      </c>
      <c r="M136" s="16">
        <f>(EventDetails!$F136*EventDetails!$G136)+EventDetails!$J136</f>
        <v>32.5</v>
      </c>
      <c r="N136" s="16">
        <f>(EventDetails!$F136*EventDetails!$E136)+IF(EventDetails!$H136=0, 25, (EventDetails!$H136*(EventDetails!$F136*EventDetails!$E136)))</f>
        <v>26.04</v>
      </c>
      <c r="O136" s="16">
        <f>EventDetails!$M136-EventDetails!$N136</f>
        <v>6.4600000000000009</v>
      </c>
      <c r="P136" s="17">
        <f>IFERROR(VLOOKUP(EventDetails!$I136,SalesTax!$A$2:$H$727,4,FALSE),0.0995)*EventDetails!$M136</f>
        <v>1.7875000000000001</v>
      </c>
      <c r="Q136" s="17" t="str">
        <f>IFERROR(PROPER(VLOOKUP(EventDetails!$I136,SalesTax!$A$2:$H$727,2,FALSE)),"- Interstate -")</f>
        <v>Klickitat County</v>
      </c>
    </row>
    <row r="137" spans="1:17" x14ac:dyDescent="0.35">
      <c r="A137" s="18" t="s">
        <v>629</v>
      </c>
      <c r="B137" s="19">
        <v>44277</v>
      </c>
      <c r="C137" s="20" t="s">
        <v>550</v>
      </c>
      <c r="D137" s="20" t="s">
        <v>535</v>
      </c>
      <c r="E137" s="21">
        <v>40</v>
      </c>
      <c r="F137" s="20">
        <v>1</v>
      </c>
      <c r="G137" s="21">
        <v>135</v>
      </c>
      <c r="H137" s="22">
        <v>0.24</v>
      </c>
      <c r="I137" s="23">
        <v>98327</v>
      </c>
      <c r="J137" s="24">
        <v>52</v>
      </c>
      <c r="K137" s="20" t="s">
        <v>621</v>
      </c>
      <c r="L137" s="20" t="str">
        <f>TEXT(EventDetails!$B137, "mmmm")</f>
        <v>March</v>
      </c>
      <c r="M137" s="25">
        <f>(EventDetails!$F137*EventDetails!$G137)+EventDetails!$J137</f>
        <v>187</v>
      </c>
      <c r="N137" s="25">
        <f>(EventDetails!$F137*EventDetails!$E137)+IF(EventDetails!$H137=0, 25, (EventDetails!$H137*(EventDetails!$F137*EventDetails!$E137)))</f>
        <v>49.6</v>
      </c>
      <c r="O137" s="25">
        <f>EventDetails!$M137-EventDetails!$N137</f>
        <v>137.4</v>
      </c>
      <c r="P137" s="26">
        <f>IFERROR(VLOOKUP(EventDetails!$I137,SalesTax!$A$2:$H$727,4,FALSE),0.0995)*EventDetails!$M137</f>
        <v>17.390999999999998</v>
      </c>
      <c r="Q137" s="26" t="str">
        <f>IFERROR(PROPER(VLOOKUP(EventDetails!$I137,SalesTax!$A$2:$H$727,2,FALSE)),"- Interstate -")</f>
        <v>Dupont</v>
      </c>
    </row>
    <row r="138" spans="1:17" x14ac:dyDescent="0.35">
      <c r="A138" s="9" t="s">
        <v>630</v>
      </c>
      <c r="B138" s="10">
        <v>44296</v>
      </c>
      <c r="C138" s="11" t="s">
        <v>515</v>
      </c>
      <c r="D138" s="11" t="s">
        <v>466</v>
      </c>
      <c r="E138" s="12">
        <v>50</v>
      </c>
      <c r="F138" s="11">
        <v>1</v>
      </c>
      <c r="G138" s="12">
        <v>85</v>
      </c>
      <c r="H138" s="13">
        <v>0.24</v>
      </c>
      <c r="I138" s="14">
        <v>89967</v>
      </c>
      <c r="J138" s="15">
        <v>19</v>
      </c>
      <c r="K138" s="11" t="s">
        <v>621</v>
      </c>
      <c r="L138" s="11" t="str">
        <f>TEXT(EventDetails!$B138, "mmmm")</f>
        <v>April</v>
      </c>
      <c r="M138" s="16">
        <f>(EventDetails!$F138*EventDetails!$G138)+EventDetails!$J138</f>
        <v>104</v>
      </c>
      <c r="N138" s="16">
        <f>(EventDetails!$F138*EventDetails!$E138)+IF(EventDetails!$H138=0, 25, (EventDetails!$H138*(EventDetails!$F138*EventDetails!$E138)))</f>
        <v>62</v>
      </c>
      <c r="O138" s="16">
        <f>EventDetails!$M138-EventDetails!$N138</f>
        <v>42</v>
      </c>
      <c r="P138" s="17">
        <f>IFERROR(VLOOKUP(EventDetails!$I138,SalesTax!$A$2:$H$727,4,FALSE),0.0995)*EventDetails!$M138</f>
        <v>10.348000000000001</v>
      </c>
      <c r="Q138" s="17" t="str">
        <f>IFERROR(PROPER(VLOOKUP(EventDetails!$I138,SalesTax!$A$2:$H$727,2,FALSE)),"- Interstate -")</f>
        <v>- Interstate -</v>
      </c>
    </row>
    <row r="139" spans="1:17" x14ac:dyDescent="0.35">
      <c r="A139" s="18" t="s">
        <v>631</v>
      </c>
      <c r="B139" s="19">
        <v>44299</v>
      </c>
      <c r="C139" s="20" t="s">
        <v>441</v>
      </c>
      <c r="D139" s="20" t="s">
        <v>535</v>
      </c>
      <c r="E139" s="21">
        <v>40</v>
      </c>
      <c r="F139" s="20">
        <v>2</v>
      </c>
      <c r="G139" s="21">
        <v>76</v>
      </c>
      <c r="H139" s="22">
        <v>0.24</v>
      </c>
      <c r="I139" s="23">
        <v>89469</v>
      </c>
      <c r="J139" s="24">
        <v>45</v>
      </c>
      <c r="K139" s="20" t="s">
        <v>621</v>
      </c>
      <c r="L139" s="20" t="str">
        <f>TEXT(EventDetails!$B139, "mmmm")</f>
        <v>April</v>
      </c>
      <c r="M139" s="25">
        <f>(EventDetails!$F139*EventDetails!$G139)+EventDetails!$J139</f>
        <v>197</v>
      </c>
      <c r="N139" s="25">
        <f>(EventDetails!$F139*EventDetails!$E139)+IF(EventDetails!$H139=0, 25, (EventDetails!$H139*(EventDetails!$F139*EventDetails!$E139)))</f>
        <v>99.2</v>
      </c>
      <c r="O139" s="25">
        <f>EventDetails!$M139-EventDetails!$N139</f>
        <v>97.8</v>
      </c>
      <c r="P139" s="26">
        <f>IFERROR(VLOOKUP(EventDetails!$I139,SalesTax!$A$2:$H$727,4,FALSE),0.0995)*EventDetails!$M139</f>
        <v>19.601500000000001</v>
      </c>
      <c r="Q139" s="26" t="str">
        <f>IFERROR(PROPER(VLOOKUP(EventDetails!$I139,SalesTax!$A$2:$H$727,2,FALSE)),"- Interstate -")</f>
        <v>- Interstate -</v>
      </c>
    </row>
    <row r="140" spans="1:17" x14ac:dyDescent="0.35">
      <c r="A140" s="9" t="s">
        <v>632</v>
      </c>
      <c r="B140" s="10">
        <v>44327</v>
      </c>
      <c r="C140" s="11" t="s">
        <v>488</v>
      </c>
      <c r="D140" s="11" t="s">
        <v>442</v>
      </c>
      <c r="E140" s="12">
        <v>77</v>
      </c>
      <c r="F140" s="11">
        <v>3</v>
      </c>
      <c r="G140" s="12">
        <v>111</v>
      </c>
      <c r="H140" s="13">
        <v>0.24</v>
      </c>
      <c r="I140" s="14">
        <v>98276</v>
      </c>
      <c r="J140" s="15">
        <v>55</v>
      </c>
      <c r="K140" s="11" t="s">
        <v>621</v>
      </c>
      <c r="L140" s="11" t="str">
        <f>TEXT(EventDetails!$B140, "mmmm")</f>
        <v>May</v>
      </c>
      <c r="M140" s="16">
        <f>(EventDetails!$F140*EventDetails!$G140)+EventDetails!$J140</f>
        <v>388</v>
      </c>
      <c r="N140" s="16">
        <f>(EventDetails!$F140*EventDetails!$E140)+IF(EventDetails!$H140=0, 25, (EventDetails!$H140*(EventDetails!$F140*EventDetails!$E140)))</f>
        <v>286.44</v>
      </c>
      <c r="O140" s="16">
        <f>EventDetails!$M140-EventDetails!$N140</f>
        <v>101.56</v>
      </c>
      <c r="P140" s="17">
        <f>IFERROR(VLOOKUP(EventDetails!$I140,SalesTax!$A$2:$H$727,4,FALSE),0.0995)*EventDetails!$M140</f>
        <v>20.951999999999998</v>
      </c>
      <c r="Q140" s="17" t="str">
        <f>IFERROR(PROPER(VLOOKUP(EventDetails!$I140,SalesTax!$A$2:$H$727,2,FALSE)),"- Interstate -")</f>
        <v>Nooksack</v>
      </c>
    </row>
    <row r="141" spans="1:17" x14ac:dyDescent="0.35">
      <c r="A141" s="18" t="s">
        <v>633</v>
      </c>
      <c r="B141" s="19">
        <v>44373</v>
      </c>
      <c r="C141" s="20" t="s">
        <v>525</v>
      </c>
      <c r="D141" s="20" t="s">
        <v>461</v>
      </c>
      <c r="E141" s="21">
        <v>40</v>
      </c>
      <c r="F141" s="20">
        <v>1</v>
      </c>
      <c r="G141" s="21">
        <v>129</v>
      </c>
      <c r="H141" s="22">
        <v>0.24</v>
      </c>
      <c r="I141" s="23">
        <v>98607</v>
      </c>
      <c r="J141" s="24">
        <v>32</v>
      </c>
      <c r="K141" s="20" t="s">
        <v>621</v>
      </c>
      <c r="L141" s="20" t="str">
        <f>TEXT(EventDetails!$B141, "mmmm")</f>
        <v>June</v>
      </c>
      <c r="M141" s="25">
        <f>(EventDetails!$F141*EventDetails!$G141)+EventDetails!$J141</f>
        <v>161</v>
      </c>
      <c r="N141" s="25">
        <f>(EventDetails!$F141*EventDetails!$E141)+IF(EventDetails!$H141=0, 25, (EventDetails!$H141*(EventDetails!$F141*EventDetails!$E141)))</f>
        <v>49.6</v>
      </c>
      <c r="O141" s="25">
        <f>EventDetails!$M141-EventDetails!$N141</f>
        <v>111.4</v>
      </c>
      <c r="P141" s="26">
        <f>IFERROR(VLOOKUP(EventDetails!$I141,SalesTax!$A$2:$H$727,4,FALSE),0.0995)*EventDetails!$M141</f>
        <v>15.778</v>
      </c>
      <c r="Q141" s="26" t="str">
        <f>IFERROR(PROPER(VLOOKUP(EventDetails!$I141,SalesTax!$A$2:$H$727,2,FALSE)),"- Interstate -")</f>
        <v>Camas</v>
      </c>
    </row>
    <row r="142" spans="1:17" x14ac:dyDescent="0.35">
      <c r="A142" s="9" t="s">
        <v>634</v>
      </c>
      <c r="B142" s="10">
        <v>44380</v>
      </c>
      <c r="C142" s="11" t="s">
        <v>498</v>
      </c>
      <c r="D142" s="11" t="s">
        <v>509</v>
      </c>
      <c r="E142" s="12">
        <v>21</v>
      </c>
      <c r="F142" s="11">
        <v>1</v>
      </c>
      <c r="G142" s="12">
        <v>105</v>
      </c>
      <c r="H142" s="13">
        <v>0.24</v>
      </c>
      <c r="I142" s="14">
        <v>89194</v>
      </c>
      <c r="J142" s="15">
        <v>50</v>
      </c>
      <c r="K142" s="11" t="s">
        <v>621</v>
      </c>
      <c r="L142" s="11" t="str">
        <f>TEXT(EventDetails!$B142, "mmmm")</f>
        <v>July</v>
      </c>
      <c r="M142" s="16">
        <f>(EventDetails!$F142*EventDetails!$G142)+EventDetails!$J142</f>
        <v>155</v>
      </c>
      <c r="N142" s="16">
        <f>(EventDetails!$F142*EventDetails!$E142)+IF(EventDetails!$H142=0, 25, (EventDetails!$H142*(EventDetails!$F142*EventDetails!$E142)))</f>
        <v>26.04</v>
      </c>
      <c r="O142" s="16">
        <f>EventDetails!$M142-EventDetails!$N142</f>
        <v>128.96</v>
      </c>
      <c r="P142" s="17">
        <f>IFERROR(VLOOKUP(EventDetails!$I142,SalesTax!$A$2:$H$727,4,FALSE),0.0995)*EventDetails!$M142</f>
        <v>15.422500000000001</v>
      </c>
      <c r="Q142" s="17" t="str">
        <f>IFERROR(PROPER(VLOOKUP(EventDetails!$I142,SalesTax!$A$2:$H$727,2,FALSE)),"- Interstate -")</f>
        <v>- Interstate -</v>
      </c>
    </row>
    <row r="143" spans="1:17" x14ac:dyDescent="0.35">
      <c r="A143" s="18" t="s">
        <v>635</v>
      </c>
      <c r="B143" s="19">
        <v>44431</v>
      </c>
      <c r="C143" s="20" t="s">
        <v>444</v>
      </c>
      <c r="D143" s="20" t="s">
        <v>535</v>
      </c>
      <c r="E143" s="21">
        <v>40</v>
      </c>
      <c r="F143" s="20">
        <v>2</v>
      </c>
      <c r="G143" s="21">
        <v>100</v>
      </c>
      <c r="H143" s="22">
        <v>0.24</v>
      </c>
      <c r="I143" s="23">
        <v>98355</v>
      </c>
      <c r="J143" s="24">
        <v>21</v>
      </c>
      <c r="K143" s="20" t="s">
        <v>621</v>
      </c>
      <c r="L143" s="20" t="str">
        <f>TEXT(EventDetails!$B143, "mmmm")</f>
        <v>August</v>
      </c>
      <c r="M143" s="25">
        <f>(EventDetails!$F143*EventDetails!$G143)+EventDetails!$J143</f>
        <v>221</v>
      </c>
      <c r="N143" s="25">
        <f>(EventDetails!$F143*EventDetails!$E143)+IF(EventDetails!$H143=0, 25, (EventDetails!$H143*(EventDetails!$F143*EventDetails!$E143)))</f>
        <v>99.2</v>
      </c>
      <c r="O143" s="25">
        <f>EventDetails!$M143-EventDetails!$N143</f>
        <v>121.8</v>
      </c>
      <c r="P143" s="26">
        <f>IFERROR(VLOOKUP(EventDetails!$I143,SalesTax!$A$2:$H$727,4,FALSE),0.0995)*EventDetails!$M143</f>
        <v>17.68</v>
      </c>
      <c r="Q143" s="26" t="str">
        <f>IFERROR(PROPER(VLOOKUP(EventDetails!$I143,SalesTax!$A$2:$H$727,2,FALSE)),"- Interstate -")</f>
        <v>Lewis County</v>
      </c>
    </row>
    <row r="144" spans="1:17" x14ac:dyDescent="0.35">
      <c r="A144" s="9" t="s">
        <v>636</v>
      </c>
      <c r="B144" s="10">
        <v>44441</v>
      </c>
      <c r="C144" s="11" t="s">
        <v>444</v>
      </c>
      <c r="D144" s="11" t="s">
        <v>479</v>
      </c>
      <c r="E144" s="12">
        <v>25</v>
      </c>
      <c r="F144" s="11">
        <v>1</v>
      </c>
      <c r="G144" s="12">
        <v>56</v>
      </c>
      <c r="H144" s="13">
        <v>0.24</v>
      </c>
      <c r="I144" s="14">
        <v>98249</v>
      </c>
      <c r="J144" s="15">
        <v>55</v>
      </c>
      <c r="K144" s="11" t="s">
        <v>621</v>
      </c>
      <c r="L144" s="11" t="str">
        <f>TEXT(EventDetails!$B144, "mmmm")</f>
        <v>September</v>
      </c>
      <c r="M144" s="16">
        <f>(EventDetails!$F144*EventDetails!$G144)+EventDetails!$J144</f>
        <v>111</v>
      </c>
      <c r="N144" s="16">
        <f>(EventDetails!$F144*EventDetails!$E144)+IF(EventDetails!$H144=0, 25, (EventDetails!$H144*(EventDetails!$F144*EventDetails!$E144)))</f>
        <v>31</v>
      </c>
      <c r="O144" s="16">
        <f>EventDetails!$M144-EventDetails!$N144</f>
        <v>80</v>
      </c>
      <c r="P144" s="17">
        <f>IFERROR(VLOOKUP(EventDetails!$I144,SalesTax!$A$2:$H$727,4,FALSE),0.0995)*EventDetails!$M144</f>
        <v>8.3249999999999993</v>
      </c>
      <c r="Q144" s="17" t="str">
        <f>IFERROR(PROPER(VLOOKUP(EventDetails!$I144,SalesTax!$A$2:$H$727,2,FALSE)),"- Interstate -")</f>
        <v>Island County</v>
      </c>
    </row>
    <row r="145" spans="1:17" x14ac:dyDescent="0.35">
      <c r="A145" s="18" t="s">
        <v>637</v>
      </c>
      <c r="B145" s="19">
        <v>44476</v>
      </c>
      <c r="C145" s="20" t="s">
        <v>485</v>
      </c>
      <c r="D145" s="20" t="s">
        <v>452</v>
      </c>
      <c r="E145" s="21">
        <v>93</v>
      </c>
      <c r="F145" s="20">
        <v>3</v>
      </c>
      <c r="G145" s="21">
        <v>144</v>
      </c>
      <c r="H145" s="22">
        <v>0.24</v>
      </c>
      <c r="I145" s="23">
        <v>89925</v>
      </c>
      <c r="J145" s="24">
        <v>17</v>
      </c>
      <c r="K145" s="20" t="s">
        <v>621</v>
      </c>
      <c r="L145" s="20" t="str">
        <f>TEXT(EventDetails!$B145, "mmmm")</f>
        <v>October</v>
      </c>
      <c r="M145" s="25">
        <f>(EventDetails!$F145*EventDetails!$G145)+EventDetails!$J145</f>
        <v>449</v>
      </c>
      <c r="N145" s="25">
        <f>(EventDetails!$F145*EventDetails!$E145)+IF(EventDetails!$H145=0, 25, (EventDetails!$H145*(EventDetails!$F145*EventDetails!$E145)))</f>
        <v>345.96</v>
      </c>
      <c r="O145" s="25">
        <f>EventDetails!$M145-EventDetails!$N145</f>
        <v>103.04000000000002</v>
      </c>
      <c r="P145" s="26">
        <f>IFERROR(VLOOKUP(EventDetails!$I145,SalesTax!$A$2:$H$727,4,FALSE),0.0995)*EventDetails!$M145</f>
        <v>44.6755</v>
      </c>
      <c r="Q145" s="26" t="str">
        <f>IFERROR(PROPER(VLOOKUP(EventDetails!$I145,SalesTax!$A$2:$H$727,2,FALSE)),"- Interstate -")</f>
        <v>- Interstate -</v>
      </c>
    </row>
    <row r="146" spans="1:17" x14ac:dyDescent="0.35">
      <c r="A146" s="9" t="s">
        <v>638</v>
      </c>
      <c r="B146" s="10">
        <v>44476</v>
      </c>
      <c r="C146" s="11" t="s">
        <v>451</v>
      </c>
      <c r="D146" s="11" t="s">
        <v>595</v>
      </c>
      <c r="E146" s="12">
        <v>75</v>
      </c>
      <c r="F146" s="11">
        <v>1</v>
      </c>
      <c r="G146" s="12">
        <v>136</v>
      </c>
      <c r="H146" s="13">
        <v>0.24</v>
      </c>
      <c r="I146" s="14">
        <v>99128</v>
      </c>
      <c r="J146" s="15">
        <v>41</v>
      </c>
      <c r="K146" s="11" t="s">
        <v>621</v>
      </c>
      <c r="L146" s="11" t="str">
        <f>TEXT(EventDetails!$B146, "mmmm")</f>
        <v>October</v>
      </c>
      <c r="M146" s="16">
        <f>(EventDetails!$F146*EventDetails!$G146)+EventDetails!$J146</f>
        <v>177</v>
      </c>
      <c r="N146" s="16">
        <f>(EventDetails!$F146*EventDetails!$E146)+IF(EventDetails!$H146=0, 25, (EventDetails!$H146*(EventDetails!$F146*EventDetails!$E146)))</f>
        <v>93</v>
      </c>
      <c r="O146" s="16">
        <f>EventDetails!$M146-EventDetails!$N146</f>
        <v>84</v>
      </c>
      <c r="P146" s="17">
        <f>IFERROR(VLOOKUP(EventDetails!$I146,SalesTax!$A$2:$H$727,4,FALSE),0.0995)*EventDetails!$M146</f>
        <v>11.151</v>
      </c>
      <c r="Q146" s="17" t="str">
        <f>IFERROR(PROPER(VLOOKUP(EventDetails!$I146,SalesTax!$A$2:$H$727,2,FALSE)),"- Interstate -")</f>
        <v>Whitman County</v>
      </c>
    </row>
    <row r="147" spans="1:17" x14ac:dyDescent="0.35">
      <c r="A147" s="18" t="s">
        <v>639</v>
      </c>
      <c r="B147" s="19">
        <v>44479</v>
      </c>
      <c r="C147" s="20" t="s">
        <v>460</v>
      </c>
      <c r="D147" s="20" t="s">
        <v>555</v>
      </c>
      <c r="E147" s="21">
        <v>37</v>
      </c>
      <c r="F147" s="20">
        <v>1</v>
      </c>
      <c r="G147" s="21">
        <v>122</v>
      </c>
      <c r="H147" s="22">
        <v>0.24</v>
      </c>
      <c r="I147" s="23">
        <v>98325</v>
      </c>
      <c r="J147" s="24">
        <v>36</v>
      </c>
      <c r="K147" s="20" t="s">
        <v>621</v>
      </c>
      <c r="L147" s="20" t="str">
        <f>TEXT(EventDetails!$B147, "mmmm")</f>
        <v>October</v>
      </c>
      <c r="M147" s="25">
        <f>(EventDetails!$F147*EventDetails!$G147)+EventDetails!$J147</f>
        <v>158</v>
      </c>
      <c r="N147" s="25">
        <f>(EventDetails!$F147*EventDetails!$E147)+IF(EventDetails!$H147=0, 25, (EventDetails!$H147*(EventDetails!$F147*EventDetails!$E147)))</f>
        <v>45.879999999999995</v>
      </c>
      <c r="O147" s="25">
        <f>EventDetails!$M147-EventDetails!$N147</f>
        <v>112.12</v>
      </c>
      <c r="P147" s="26">
        <f>IFERROR(VLOOKUP(EventDetails!$I147,SalesTax!$A$2:$H$727,4,FALSE),0.0995)*EventDetails!$M147</f>
        <v>12.481999999999999</v>
      </c>
      <c r="Q147" s="26" t="str">
        <f>IFERROR(PROPER(VLOOKUP(EventDetails!$I147,SalesTax!$A$2:$H$727,2,FALSE)),"- Interstate -")</f>
        <v>Jefferson County</v>
      </c>
    </row>
    <row r="148" spans="1:17" x14ac:dyDescent="0.35">
      <c r="A148" s="9" t="s">
        <v>640</v>
      </c>
      <c r="B148" s="10">
        <v>44494</v>
      </c>
      <c r="C148" s="11" t="s">
        <v>491</v>
      </c>
      <c r="D148" s="11" t="s">
        <v>492</v>
      </c>
      <c r="E148" s="12">
        <v>92</v>
      </c>
      <c r="F148" s="11">
        <v>1</v>
      </c>
      <c r="G148" s="12">
        <v>92</v>
      </c>
      <c r="H148" s="13">
        <v>0.24</v>
      </c>
      <c r="I148" s="14">
        <v>89224</v>
      </c>
      <c r="J148" s="15">
        <v>43</v>
      </c>
      <c r="K148" s="11" t="s">
        <v>621</v>
      </c>
      <c r="L148" s="11" t="str">
        <f>TEXT(EventDetails!$B148, "mmmm")</f>
        <v>October</v>
      </c>
      <c r="M148" s="16">
        <f>(EventDetails!$F148*EventDetails!$G148)+EventDetails!$J148</f>
        <v>135</v>
      </c>
      <c r="N148" s="16">
        <f>(EventDetails!$F148*EventDetails!$E148)+IF(EventDetails!$H148=0, 25, (EventDetails!$H148*(EventDetails!$F148*EventDetails!$E148)))</f>
        <v>114.08</v>
      </c>
      <c r="O148" s="16">
        <f>EventDetails!$M148-EventDetails!$N148</f>
        <v>20.92</v>
      </c>
      <c r="P148" s="17">
        <f>IFERROR(VLOOKUP(EventDetails!$I148,SalesTax!$A$2:$H$727,4,FALSE),0.0995)*EventDetails!$M148</f>
        <v>13.432500000000001</v>
      </c>
      <c r="Q148" s="17" t="str">
        <f>IFERROR(PROPER(VLOOKUP(EventDetails!$I148,SalesTax!$A$2:$H$727,2,FALSE)),"- Interstate -")</f>
        <v>- Interstate -</v>
      </c>
    </row>
    <row r="149" spans="1:17" x14ac:dyDescent="0.35">
      <c r="A149" s="18" t="s">
        <v>641</v>
      </c>
      <c r="B149" s="19">
        <v>44506</v>
      </c>
      <c r="C149" s="20" t="s">
        <v>451</v>
      </c>
      <c r="D149" s="20" t="s">
        <v>595</v>
      </c>
      <c r="E149" s="21">
        <v>75</v>
      </c>
      <c r="F149" s="20">
        <v>1</v>
      </c>
      <c r="G149" s="21">
        <v>125</v>
      </c>
      <c r="H149" s="22">
        <v>0.24</v>
      </c>
      <c r="I149" s="23">
        <v>89631</v>
      </c>
      <c r="J149" s="24">
        <v>25</v>
      </c>
      <c r="K149" s="20" t="s">
        <v>621</v>
      </c>
      <c r="L149" s="20" t="str">
        <f>TEXT(EventDetails!$B149, "mmmm")</f>
        <v>November</v>
      </c>
      <c r="M149" s="25">
        <f>(EventDetails!$F149*EventDetails!$G149)+EventDetails!$J149</f>
        <v>150</v>
      </c>
      <c r="N149" s="25">
        <f>(EventDetails!$F149*EventDetails!$E149)+IF(EventDetails!$H149=0, 25, (EventDetails!$H149*(EventDetails!$F149*EventDetails!$E149)))</f>
        <v>93</v>
      </c>
      <c r="O149" s="25">
        <f>EventDetails!$M149-EventDetails!$N149</f>
        <v>57</v>
      </c>
      <c r="P149" s="26">
        <f>IFERROR(VLOOKUP(EventDetails!$I149,SalesTax!$A$2:$H$727,4,FALSE),0.0995)*EventDetails!$M149</f>
        <v>14.925000000000001</v>
      </c>
      <c r="Q149" s="26" t="str">
        <f>IFERROR(PROPER(VLOOKUP(EventDetails!$I149,SalesTax!$A$2:$H$727,2,FALSE)),"- Interstate -")</f>
        <v>- Interstate -</v>
      </c>
    </row>
    <row r="150" spans="1:17" ht="15" thickBot="1" x14ac:dyDescent="0.4">
      <c r="A150" s="9" t="s">
        <v>642</v>
      </c>
      <c r="B150" s="10">
        <v>44511</v>
      </c>
      <c r="C150" s="11" t="s">
        <v>451</v>
      </c>
      <c r="D150" s="11" t="s">
        <v>595</v>
      </c>
      <c r="E150" s="12">
        <v>75</v>
      </c>
      <c r="F150" s="11">
        <v>2</v>
      </c>
      <c r="G150" s="12">
        <v>125</v>
      </c>
      <c r="H150" s="13">
        <v>0.24</v>
      </c>
      <c r="I150" s="14">
        <v>99347</v>
      </c>
      <c r="J150" s="15">
        <v>25</v>
      </c>
      <c r="K150" s="11" t="s">
        <v>621</v>
      </c>
      <c r="L150" s="11" t="str">
        <f>TEXT(EventDetails!$B150, "mmmm")</f>
        <v>November</v>
      </c>
      <c r="M150" s="16">
        <f>(EventDetails!$F150*EventDetails!$G150)+EventDetails!$J150</f>
        <v>275</v>
      </c>
      <c r="N150" s="16">
        <f>(EventDetails!$F150*EventDetails!$E150)+IF(EventDetails!$H150=0, 25, (EventDetails!$H150*(EventDetails!$F150*EventDetails!$E150)))</f>
        <v>186</v>
      </c>
      <c r="O150" s="16">
        <f>EventDetails!$M150-EventDetails!$N150</f>
        <v>89</v>
      </c>
      <c r="P150" s="17">
        <f>IFERROR(VLOOKUP(EventDetails!$I150,SalesTax!$A$2:$H$727,4,FALSE),0.0995)*EventDetails!$M150</f>
        <v>24.2</v>
      </c>
      <c r="Q150" s="17" t="str">
        <f>IFERROR(PROPER(VLOOKUP(EventDetails!$I150,SalesTax!$A$2:$H$727,2,FALSE)),"- Interstate -")</f>
        <v>Asotin County</v>
      </c>
    </row>
    <row r="151" spans="1:17" ht="15" thickTop="1" x14ac:dyDescent="0.35">
      <c r="A151" s="27" t="s">
        <v>658</v>
      </c>
      <c r="B151" s="28"/>
      <c r="C151" s="29"/>
      <c r="D151" s="29"/>
      <c r="E151" s="30"/>
      <c r="F151" s="29"/>
      <c r="G151" s="30"/>
      <c r="H151" s="31"/>
      <c r="I151" s="32"/>
      <c r="J151" s="33"/>
      <c r="K151" s="29"/>
      <c r="L151" s="34"/>
      <c r="M151" s="35"/>
      <c r="N151" s="35"/>
      <c r="O151" s="35">
        <f>SUM(O2:O150)</f>
        <v>8843.5589999999956</v>
      </c>
      <c r="P151" s="36"/>
      <c r="Q151" s="37">
        <f>COUNTIF(EventDetails!$Q$2:$Q$150,"Interstate")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3A24-33E4-447E-93E0-A140D2EAD2F4}">
  <dimension ref="A1:H727"/>
  <sheetViews>
    <sheetView zoomScale="90" zoomScaleNormal="90" workbookViewId="0">
      <selection activeCell="G8" sqref="G8"/>
    </sheetView>
  </sheetViews>
  <sheetFormatPr defaultRowHeight="14.5" x14ac:dyDescent="0.35"/>
  <cols>
    <col min="1" max="1" width="9.81640625" customWidth="1"/>
    <col min="2" max="2" width="46.1796875" customWidth="1"/>
    <col min="3" max="3" width="14" bestFit="1" customWidth="1"/>
    <col min="4" max="4" width="13.54296875" bestFit="1" customWidth="1"/>
    <col min="5" max="5" width="9.08984375" bestFit="1" customWidth="1"/>
    <col min="6" max="6" width="10.81640625" bestFit="1" customWidth="1"/>
    <col min="7" max="7" width="8" bestFit="1" customWidth="1"/>
    <col min="8" max="8" width="10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98001</v>
      </c>
      <c r="B2" t="s">
        <v>8</v>
      </c>
      <c r="C2" t="s">
        <v>9</v>
      </c>
      <c r="D2">
        <v>0.05</v>
      </c>
      <c r="E2">
        <v>9.4E-2</v>
      </c>
      <c r="F2">
        <v>2.1999999999999999E-2</v>
      </c>
      <c r="G2">
        <v>6.0000000000000001E-3</v>
      </c>
      <c r="H2">
        <v>0</v>
      </c>
    </row>
    <row r="3" spans="1:8" x14ac:dyDescent="0.35">
      <c r="A3">
        <v>98002</v>
      </c>
      <c r="B3" t="s">
        <v>10</v>
      </c>
      <c r="C3" t="s">
        <v>11</v>
      </c>
      <c r="D3">
        <v>5.3999999999999999E-2</v>
      </c>
      <c r="E3">
        <v>8.5000000000000006E-2</v>
      </c>
      <c r="F3">
        <v>2.3E-2</v>
      </c>
      <c r="G3">
        <v>0.01</v>
      </c>
      <c r="H3">
        <v>0</v>
      </c>
    </row>
    <row r="4" spans="1:8" x14ac:dyDescent="0.35">
      <c r="A4">
        <v>98003</v>
      </c>
      <c r="B4" t="s">
        <v>12</v>
      </c>
      <c r="C4" t="s">
        <v>13</v>
      </c>
      <c r="D4">
        <v>8.6999999999999994E-2</v>
      </c>
      <c r="E4">
        <v>7.5999999999999998E-2</v>
      </c>
      <c r="F4">
        <v>1.4999999999999999E-2</v>
      </c>
      <c r="G4">
        <v>3.0000000000000001E-3</v>
      </c>
      <c r="H4">
        <v>0</v>
      </c>
    </row>
    <row r="5" spans="1:8" x14ac:dyDescent="0.35">
      <c r="A5">
        <v>98004</v>
      </c>
      <c r="B5" t="s">
        <v>14</v>
      </c>
      <c r="C5" t="s">
        <v>15</v>
      </c>
      <c r="D5">
        <v>5.0999999999999997E-2</v>
      </c>
      <c r="E5">
        <v>8.2000000000000003E-2</v>
      </c>
      <c r="F5">
        <v>0.01</v>
      </c>
      <c r="G5">
        <v>0</v>
      </c>
      <c r="H5">
        <v>0</v>
      </c>
    </row>
    <row r="6" spans="1:8" x14ac:dyDescent="0.35">
      <c r="A6">
        <v>98005</v>
      </c>
      <c r="B6" t="s">
        <v>14</v>
      </c>
      <c r="C6" t="s">
        <v>15</v>
      </c>
      <c r="D6">
        <v>7.1999999999999995E-2</v>
      </c>
      <c r="E6">
        <v>7.9000000000000001E-2</v>
      </c>
      <c r="F6">
        <v>0</v>
      </c>
      <c r="G6">
        <v>1.9E-2</v>
      </c>
      <c r="H6">
        <v>0</v>
      </c>
    </row>
    <row r="7" spans="1:8" x14ac:dyDescent="0.35">
      <c r="A7">
        <v>98006</v>
      </c>
      <c r="B7" t="s">
        <v>14</v>
      </c>
      <c r="C7" t="s">
        <v>15</v>
      </c>
      <c r="D7">
        <v>0.05</v>
      </c>
      <c r="E7">
        <v>9.2999999999999999E-2</v>
      </c>
      <c r="F7">
        <v>2.5000000000000001E-2</v>
      </c>
      <c r="G7">
        <v>1E-3</v>
      </c>
      <c r="H7">
        <v>0</v>
      </c>
    </row>
    <row r="8" spans="1:8" x14ac:dyDescent="0.35">
      <c r="A8">
        <v>98007</v>
      </c>
      <c r="B8" t="s">
        <v>14</v>
      </c>
      <c r="C8" t="s">
        <v>15</v>
      </c>
      <c r="D8">
        <v>9.2999999999999999E-2</v>
      </c>
      <c r="E8">
        <v>8.1000000000000003E-2</v>
      </c>
      <c r="F8">
        <v>2.5000000000000001E-2</v>
      </c>
      <c r="G8">
        <v>1.7000000000000001E-2</v>
      </c>
      <c r="H8">
        <v>0.3</v>
      </c>
    </row>
    <row r="9" spans="1:8" x14ac:dyDescent="0.35">
      <c r="A9">
        <v>98008</v>
      </c>
      <c r="B9" t="s">
        <v>14</v>
      </c>
      <c r="C9" t="s">
        <v>15</v>
      </c>
      <c r="D9">
        <v>0.06</v>
      </c>
      <c r="E9">
        <v>7.3999999999999996E-2</v>
      </c>
      <c r="F9">
        <v>3.0000000000000001E-3</v>
      </c>
      <c r="G9">
        <v>1.9E-2</v>
      </c>
      <c r="H9">
        <v>0</v>
      </c>
    </row>
    <row r="10" spans="1:8" x14ac:dyDescent="0.35">
      <c r="A10">
        <v>98009</v>
      </c>
      <c r="B10" t="s">
        <v>14</v>
      </c>
      <c r="C10" t="s">
        <v>15</v>
      </c>
      <c r="D10">
        <v>8.3000000000000004E-2</v>
      </c>
      <c r="E10">
        <v>9.1999999999999998E-2</v>
      </c>
      <c r="F10">
        <v>0.02</v>
      </c>
      <c r="G10">
        <v>1.7999999999999999E-2</v>
      </c>
      <c r="H10">
        <v>0</v>
      </c>
    </row>
    <row r="11" spans="1:8" x14ac:dyDescent="0.35">
      <c r="A11">
        <v>98010</v>
      </c>
      <c r="B11" t="s">
        <v>16</v>
      </c>
      <c r="C11" t="s">
        <v>17</v>
      </c>
      <c r="D11">
        <v>9.5000000000000001E-2</v>
      </c>
      <c r="E11">
        <v>8.5000000000000006E-2</v>
      </c>
      <c r="F11">
        <v>2.4E-2</v>
      </c>
      <c r="G11">
        <v>1.4E-2</v>
      </c>
      <c r="H11">
        <v>0</v>
      </c>
    </row>
    <row r="12" spans="1:8" x14ac:dyDescent="0.35">
      <c r="A12">
        <v>98011</v>
      </c>
      <c r="B12" t="s">
        <v>18</v>
      </c>
      <c r="C12" t="s">
        <v>19</v>
      </c>
      <c r="D12">
        <v>5.7000000000000002E-2</v>
      </c>
      <c r="E12">
        <v>5.3999999999999999E-2</v>
      </c>
      <c r="F12">
        <v>2.1999999999999999E-2</v>
      </c>
      <c r="G12">
        <v>1.9E-2</v>
      </c>
      <c r="H12">
        <v>0</v>
      </c>
    </row>
    <row r="13" spans="1:8" x14ac:dyDescent="0.35">
      <c r="A13">
        <v>98012</v>
      </c>
      <c r="B13" t="s">
        <v>20</v>
      </c>
      <c r="C13" t="s">
        <v>21</v>
      </c>
      <c r="D13">
        <v>7.3999999999999996E-2</v>
      </c>
      <c r="E13">
        <v>6.8000000000000005E-2</v>
      </c>
      <c r="F13">
        <v>1.4999999999999999E-2</v>
      </c>
      <c r="G13">
        <v>1.2E-2</v>
      </c>
      <c r="H13">
        <v>0</v>
      </c>
    </row>
    <row r="14" spans="1:8" x14ac:dyDescent="0.35">
      <c r="A14">
        <v>98013</v>
      </c>
      <c r="B14" t="s">
        <v>22</v>
      </c>
      <c r="C14" t="s">
        <v>23</v>
      </c>
      <c r="D14">
        <v>9.2999999999999999E-2</v>
      </c>
      <c r="E14">
        <v>6.0999999999999999E-2</v>
      </c>
      <c r="F14">
        <v>1.2999999999999999E-2</v>
      </c>
      <c r="G14">
        <v>6.0000000000000001E-3</v>
      </c>
      <c r="H14">
        <v>0</v>
      </c>
    </row>
    <row r="15" spans="1:8" x14ac:dyDescent="0.35">
      <c r="A15">
        <v>98014</v>
      </c>
      <c r="B15" t="s">
        <v>22</v>
      </c>
      <c r="C15" t="s">
        <v>23</v>
      </c>
      <c r="D15">
        <v>8.2000000000000003E-2</v>
      </c>
      <c r="E15">
        <v>8.8999999999999996E-2</v>
      </c>
      <c r="F15">
        <v>6.0000000000000001E-3</v>
      </c>
      <c r="G15">
        <v>5.0000000000000001E-3</v>
      </c>
      <c r="H15">
        <v>0</v>
      </c>
    </row>
    <row r="16" spans="1:8" x14ac:dyDescent="0.35">
      <c r="A16">
        <v>98015</v>
      </c>
      <c r="B16" t="s">
        <v>14</v>
      </c>
      <c r="C16" t="s">
        <v>15</v>
      </c>
      <c r="D16">
        <v>0.05</v>
      </c>
      <c r="E16">
        <v>6.2E-2</v>
      </c>
      <c r="F16">
        <v>2.1000000000000001E-2</v>
      </c>
      <c r="G16">
        <v>2.1000000000000001E-2</v>
      </c>
      <c r="H16">
        <v>0</v>
      </c>
    </row>
    <row r="17" spans="1:8" x14ac:dyDescent="0.35">
      <c r="A17">
        <v>98019</v>
      </c>
      <c r="B17" t="s">
        <v>24</v>
      </c>
      <c r="C17" t="s">
        <v>25</v>
      </c>
      <c r="D17">
        <v>9.4E-2</v>
      </c>
      <c r="E17">
        <v>9.7000000000000003E-2</v>
      </c>
      <c r="F17">
        <v>1.7999999999999999E-2</v>
      </c>
      <c r="G17">
        <v>1.2E-2</v>
      </c>
      <c r="H17">
        <v>0</v>
      </c>
    </row>
    <row r="18" spans="1:8" x14ac:dyDescent="0.35">
      <c r="A18">
        <v>98020</v>
      </c>
      <c r="B18" t="s">
        <v>26</v>
      </c>
      <c r="C18" t="s">
        <v>27</v>
      </c>
      <c r="D18">
        <v>0.08</v>
      </c>
      <c r="E18">
        <v>6.3E-2</v>
      </c>
      <c r="F18">
        <v>2.4E-2</v>
      </c>
      <c r="G18">
        <v>2E-3</v>
      </c>
      <c r="H18">
        <v>0</v>
      </c>
    </row>
    <row r="19" spans="1:8" x14ac:dyDescent="0.35">
      <c r="A19">
        <v>98021</v>
      </c>
      <c r="B19" t="s">
        <v>28</v>
      </c>
      <c r="C19" t="s">
        <v>29</v>
      </c>
      <c r="D19">
        <v>5.8000000000000003E-2</v>
      </c>
      <c r="E19">
        <v>0.09</v>
      </c>
      <c r="F19">
        <v>2.3E-2</v>
      </c>
      <c r="G19">
        <v>2.5000000000000001E-2</v>
      </c>
      <c r="H19">
        <v>0</v>
      </c>
    </row>
    <row r="20" spans="1:8" x14ac:dyDescent="0.35">
      <c r="A20">
        <v>98022</v>
      </c>
      <c r="B20" t="s">
        <v>30</v>
      </c>
      <c r="C20" t="s">
        <v>31</v>
      </c>
      <c r="D20">
        <v>9.9000000000000005E-2</v>
      </c>
      <c r="E20">
        <v>7.6999999999999999E-2</v>
      </c>
      <c r="F20">
        <v>5.0000000000000001E-3</v>
      </c>
      <c r="G20">
        <v>8.0000000000000002E-3</v>
      </c>
      <c r="H20">
        <v>0</v>
      </c>
    </row>
    <row r="21" spans="1:8" x14ac:dyDescent="0.35">
      <c r="A21">
        <v>98023</v>
      </c>
      <c r="B21" t="s">
        <v>12</v>
      </c>
      <c r="C21" t="s">
        <v>13</v>
      </c>
      <c r="D21">
        <v>6.7000000000000004E-2</v>
      </c>
      <c r="E21">
        <v>5.1999999999999998E-2</v>
      </c>
      <c r="F21">
        <v>1E-3</v>
      </c>
      <c r="G21">
        <v>1.0999999999999999E-2</v>
      </c>
      <c r="H21">
        <v>0</v>
      </c>
    </row>
    <row r="22" spans="1:8" x14ac:dyDescent="0.35">
      <c r="A22">
        <v>98024</v>
      </c>
      <c r="B22" t="s">
        <v>22</v>
      </c>
      <c r="C22" t="s">
        <v>23</v>
      </c>
      <c r="D22">
        <v>0.08</v>
      </c>
      <c r="E22">
        <v>6.6000000000000003E-2</v>
      </c>
      <c r="F22">
        <v>8.0000000000000002E-3</v>
      </c>
      <c r="G22">
        <v>3.0000000000000001E-3</v>
      </c>
      <c r="H22">
        <v>0</v>
      </c>
    </row>
    <row r="23" spans="1:8" x14ac:dyDescent="0.35">
      <c r="A23">
        <v>98025</v>
      </c>
      <c r="B23" t="s">
        <v>22</v>
      </c>
      <c r="C23" t="s">
        <v>23</v>
      </c>
      <c r="D23">
        <v>5.8999999999999997E-2</v>
      </c>
      <c r="E23">
        <v>5.6000000000000001E-2</v>
      </c>
      <c r="F23">
        <v>2.3E-2</v>
      </c>
      <c r="G23">
        <v>0.01</v>
      </c>
      <c r="H23">
        <v>0</v>
      </c>
    </row>
    <row r="24" spans="1:8" x14ac:dyDescent="0.35">
      <c r="A24">
        <v>98026</v>
      </c>
      <c r="B24" t="s">
        <v>26</v>
      </c>
      <c r="C24" t="s">
        <v>27</v>
      </c>
      <c r="D24">
        <v>5.1999999999999998E-2</v>
      </c>
      <c r="E24">
        <v>5.0999999999999997E-2</v>
      </c>
      <c r="F24">
        <v>1.6E-2</v>
      </c>
      <c r="G24">
        <v>1E-3</v>
      </c>
      <c r="H24">
        <v>0</v>
      </c>
    </row>
    <row r="25" spans="1:8" x14ac:dyDescent="0.35">
      <c r="A25">
        <v>98027</v>
      </c>
      <c r="B25" t="s">
        <v>32</v>
      </c>
      <c r="C25" t="s">
        <v>33</v>
      </c>
      <c r="D25">
        <v>6.4000000000000001E-2</v>
      </c>
      <c r="E25">
        <v>5.6000000000000001E-2</v>
      </c>
      <c r="F25">
        <v>2.4E-2</v>
      </c>
      <c r="G25">
        <v>0.02</v>
      </c>
      <c r="H25">
        <v>0</v>
      </c>
    </row>
    <row r="26" spans="1:8" x14ac:dyDescent="0.35">
      <c r="A26">
        <v>98028</v>
      </c>
      <c r="B26" t="s">
        <v>34</v>
      </c>
      <c r="C26" t="s">
        <v>35</v>
      </c>
      <c r="D26">
        <v>7.4999999999999997E-2</v>
      </c>
      <c r="E26">
        <v>9.5000000000000001E-2</v>
      </c>
      <c r="F26">
        <v>0</v>
      </c>
      <c r="G26">
        <v>5.0000000000000001E-3</v>
      </c>
      <c r="H26">
        <v>0</v>
      </c>
    </row>
    <row r="27" spans="1:8" x14ac:dyDescent="0.35">
      <c r="A27">
        <v>98029</v>
      </c>
      <c r="B27" t="s">
        <v>32</v>
      </c>
      <c r="C27" t="s">
        <v>33</v>
      </c>
      <c r="D27">
        <v>7.4999999999999997E-2</v>
      </c>
      <c r="E27">
        <v>7.8E-2</v>
      </c>
      <c r="F27">
        <v>1.7999999999999999E-2</v>
      </c>
      <c r="G27">
        <v>2.5000000000000001E-2</v>
      </c>
      <c r="H27">
        <v>0</v>
      </c>
    </row>
    <row r="28" spans="1:8" x14ac:dyDescent="0.35">
      <c r="A28">
        <v>98032</v>
      </c>
      <c r="B28" t="s">
        <v>36</v>
      </c>
      <c r="C28" t="s">
        <v>37</v>
      </c>
      <c r="D28">
        <v>8.3000000000000004E-2</v>
      </c>
      <c r="E28">
        <v>6.3E-2</v>
      </c>
      <c r="F28">
        <v>3.0000000000000001E-3</v>
      </c>
      <c r="G28">
        <v>0</v>
      </c>
      <c r="H28">
        <v>0</v>
      </c>
    </row>
    <row r="29" spans="1:8" x14ac:dyDescent="0.35">
      <c r="A29">
        <v>98031</v>
      </c>
      <c r="B29" t="s">
        <v>36</v>
      </c>
      <c r="C29" t="s">
        <v>37</v>
      </c>
      <c r="D29">
        <v>8.8999999999999996E-2</v>
      </c>
      <c r="E29">
        <v>0.08</v>
      </c>
      <c r="F29">
        <v>2.4E-2</v>
      </c>
      <c r="G29">
        <v>7.0000000000000001E-3</v>
      </c>
      <c r="H29">
        <v>0</v>
      </c>
    </row>
    <row r="30" spans="1:8" x14ac:dyDescent="0.35">
      <c r="A30">
        <v>98030</v>
      </c>
      <c r="B30" t="s">
        <v>36</v>
      </c>
      <c r="C30" t="s">
        <v>37</v>
      </c>
      <c r="D30">
        <v>7.4999999999999997E-2</v>
      </c>
      <c r="E30">
        <v>8.6999999999999994E-2</v>
      </c>
      <c r="F30">
        <v>1.7999999999999999E-2</v>
      </c>
      <c r="G30">
        <v>2E-3</v>
      </c>
      <c r="H30">
        <v>0</v>
      </c>
    </row>
    <row r="31" spans="1:8" x14ac:dyDescent="0.35">
      <c r="A31">
        <v>98033</v>
      </c>
      <c r="B31" t="s">
        <v>38</v>
      </c>
      <c r="C31" t="s">
        <v>39</v>
      </c>
      <c r="D31">
        <v>0.08</v>
      </c>
      <c r="E31">
        <v>7.8E-2</v>
      </c>
      <c r="F31">
        <v>1.2E-2</v>
      </c>
      <c r="G31">
        <v>2.4E-2</v>
      </c>
      <c r="H31">
        <v>0</v>
      </c>
    </row>
    <row r="32" spans="1:8" x14ac:dyDescent="0.35">
      <c r="A32">
        <v>98034</v>
      </c>
      <c r="B32" t="s">
        <v>38</v>
      </c>
      <c r="C32" t="s">
        <v>39</v>
      </c>
      <c r="D32">
        <v>5.6000000000000001E-2</v>
      </c>
      <c r="E32">
        <v>5.2999999999999999E-2</v>
      </c>
      <c r="F32">
        <v>1.9E-2</v>
      </c>
      <c r="G32">
        <v>6.0000000000000001E-3</v>
      </c>
      <c r="H32">
        <v>0</v>
      </c>
    </row>
    <row r="33" spans="1:8" x14ac:dyDescent="0.35">
      <c r="A33">
        <v>98035</v>
      </c>
      <c r="B33" t="s">
        <v>36</v>
      </c>
      <c r="C33" t="s">
        <v>37</v>
      </c>
      <c r="D33">
        <v>6.4000000000000001E-2</v>
      </c>
      <c r="E33">
        <v>5.0999999999999997E-2</v>
      </c>
      <c r="F33">
        <v>1.7000000000000001E-2</v>
      </c>
      <c r="G33">
        <v>1.2999999999999999E-2</v>
      </c>
      <c r="H33">
        <v>0</v>
      </c>
    </row>
    <row r="34" spans="1:8" x14ac:dyDescent="0.35">
      <c r="A34">
        <v>98036</v>
      </c>
      <c r="B34" t="s">
        <v>40</v>
      </c>
      <c r="C34" t="s">
        <v>41</v>
      </c>
      <c r="D34">
        <v>9.9000000000000005E-2</v>
      </c>
      <c r="E34">
        <v>0.09</v>
      </c>
      <c r="F34">
        <v>0.01</v>
      </c>
      <c r="G34">
        <v>2E-3</v>
      </c>
      <c r="H34">
        <v>0</v>
      </c>
    </row>
    <row r="35" spans="1:8" x14ac:dyDescent="0.35">
      <c r="A35">
        <v>98037</v>
      </c>
      <c r="B35" t="s">
        <v>40</v>
      </c>
      <c r="C35" t="s">
        <v>41</v>
      </c>
      <c r="D35">
        <v>8.5999999999999993E-2</v>
      </c>
      <c r="E35">
        <v>8.8999999999999996E-2</v>
      </c>
      <c r="F35">
        <v>1.2E-2</v>
      </c>
      <c r="G35">
        <v>4.0000000000000001E-3</v>
      </c>
      <c r="H35">
        <v>0</v>
      </c>
    </row>
    <row r="36" spans="1:8" x14ac:dyDescent="0.35">
      <c r="A36">
        <v>98038</v>
      </c>
      <c r="B36" t="s">
        <v>42</v>
      </c>
      <c r="C36" t="s">
        <v>43</v>
      </c>
      <c r="D36">
        <v>5.8000000000000003E-2</v>
      </c>
      <c r="E36">
        <v>6.3E-2</v>
      </c>
      <c r="F36">
        <v>0.01</v>
      </c>
      <c r="G36">
        <v>2.5000000000000001E-2</v>
      </c>
      <c r="H36">
        <v>0</v>
      </c>
    </row>
    <row r="37" spans="1:8" x14ac:dyDescent="0.35">
      <c r="A37">
        <v>98039</v>
      </c>
      <c r="B37" t="s">
        <v>44</v>
      </c>
      <c r="C37" t="s">
        <v>45</v>
      </c>
      <c r="D37">
        <v>7.8E-2</v>
      </c>
      <c r="E37">
        <v>7.9000000000000001E-2</v>
      </c>
      <c r="F37">
        <v>1.0999999999999999E-2</v>
      </c>
      <c r="G37">
        <v>2.1999999999999999E-2</v>
      </c>
      <c r="H37">
        <v>0</v>
      </c>
    </row>
    <row r="38" spans="1:8" x14ac:dyDescent="0.35">
      <c r="A38">
        <v>98040</v>
      </c>
      <c r="B38" t="s">
        <v>46</v>
      </c>
      <c r="C38" t="s">
        <v>47</v>
      </c>
      <c r="D38">
        <v>7.6999999999999999E-2</v>
      </c>
      <c r="E38">
        <v>9.9000000000000005E-2</v>
      </c>
      <c r="F38">
        <v>4.0000000000000001E-3</v>
      </c>
      <c r="G38">
        <v>1.2999999999999999E-2</v>
      </c>
      <c r="H38">
        <v>0</v>
      </c>
    </row>
    <row r="39" spans="1:8" x14ac:dyDescent="0.35">
      <c r="A39">
        <v>98041</v>
      </c>
      <c r="B39" t="s">
        <v>18</v>
      </c>
      <c r="C39" t="s">
        <v>19</v>
      </c>
      <c r="D39">
        <v>5.3999999999999999E-2</v>
      </c>
      <c r="E39">
        <v>6.2E-2</v>
      </c>
      <c r="F39">
        <v>1.7000000000000001E-2</v>
      </c>
      <c r="G39">
        <v>1.9E-2</v>
      </c>
      <c r="H39">
        <v>0</v>
      </c>
    </row>
    <row r="40" spans="1:8" x14ac:dyDescent="0.35">
      <c r="A40">
        <v>98042</v>
      </c>
      <c r="B40" t="s">
        <v>48</v>
      </c>
      <c r="C40" t="s">
        <v>49</v>
      </c>
      <c r="D40">
        <v>8.7999999999999995E-2</v>
      </c>
      <c r="E40">
        <v>5.2999999999999999E-2</v>
      </c>
      <c r="F40">
        <v>7.0000000000000001E-3</v>
      </c>
      <c r="G40">
        <v>2E-3</v>
      </c>
      <c r="H40">
        <v>0</v>
      </c>
    </row>
    <row r="41" spans="1:8" x14ac:dyDescent="0.35">
      <c r="A41">
        <v>98043</v>
      </c>
      <c r="B41" t="s">
        <v>50</v>
      </c>
      <c r="C41" t="s">
        <v>51</v>
      </c>
      <c r="D41">
        <v>0.09</v>
      </c>
      <c r="E41">
        <v>5.6000000000000001E-2</v>
      </c>
      <c r="F41">
        <v>1.0999999999999999E-2</v>
      </c>
      <c r="G41">
        <v>1.9E-2</v>
      </c>
      <c r="H41">
        <v>0</v>
      </c>
    </row>
    <row r="42" spans="1:8" x14ac:dyDescent="0.35">
      <c r="A42">
        <v>98045</v>
      </c>
      <c r="B42" t="s">
        <v>22</v>
      </c>
      <c r="C42" t="s">
        <v>23</v>
      </c>
      <c r="D42">
        <v>0.05</v>
      </c>
      <c r="E42">
        <v>8.3000000000000004E-2</v>
      </c>
      <c r="F42">
        <v>0.01</v>
      </c>
      <c r="G42">
        <v>2E-3</v>
      </c>
      <c r="H42">
        <v>0</v>
      </c>
    </row>
    <row r="43" spans="1:8" x14ac:dyDescent="0.35">
      <c r="A43">
        <v>98046</v>
      </c>
      <c r="B43" t="s">
        <v>40</v>
      </c>
      <c r="C43" t="s">
        <v>41</v>
      </c>
      <c r="D43">
        <v>7.0999999999999994E-2</v>
      </c>
      <c r="E43">
        <v>7.2999999999999995E-2</v>
      </c>
      <c r="F43">
        <v>7.0000000000000001E-3</v>
      </c>
      <c r="G43">
        <v>1E-3</v>
      </c>
      <c r="H43">
        <v>0</v>
      </c>
    </row>
    <row r="44" spans="1:8" x14ac:dyDescent="0.35">
      <c r="A44">
        <v>98047</v>
      </c>
      <c r="B44" t="s">
        <v>52</v>
      </c>
      <c r="C44" t="s">
        <v>53</v>
      </c>
      <c r="D44">
        <v>9.1999999999999998E-2</v>
      </c>
      <c r="E44">
        <v>8.5999999999999993E-2</v>
      </c>
      <c r="F44">
        <v>6.0000000000000001E-3</v>
      </c>
      <c r="G44">
        <v>1.6E-2</v>
      </c>
      <c r="H44">
        <v>0</v>
      </c>
    </row>
    <row r="45" spans="1:8" x14ac:dyDescent="0.35">
      <c r="A45">
        <v>98050</v>
      </c>
      <c r="B45" t="s">
        <v>22</v>
      </c>
      <c r="C45" t="s">
        <v>23</v>
      </c>
      <c r="D45">
        <v>6.5000000000000002E-2</v>
      </c>
      <c r="E45">
        <v>7.5999999999999998E-2</v>
      </c>
      <c r="F45">
        <v>2.1999999999999999E-2</v>
      </c>
      <c r="G45">
        <v>1.7999999999999999E-2</v>
      </c>
      <c r="H45">
        <v>0</v>
      </c>
    </row>
    <row r="46" spans="1:8" x14ac:dyDescent="0.35">
      <c r="A46">
        <v>98051</v>
      </c>
      <c r="B46" t="s">
        <v>22</v>
      </c>
      <c r="C46" t="s">
        <v>23</v>
      </c>
      <c r="D46">
        <v>9.5000000000000001E-2</v>
      </c>
      <c r="E46">
        <v>8.5999999999999993E-2</v>
      </c>
      <c r="F46">
        <v>2.4E-2</v>
      </c>
      <c r="G46">
        <v>0.01</v>
      </c>
      <c r="H46">
        <v>0</v>
      </c>
    </row>
    <row r="47" spans="1:8" x14ac:dyDescent="0.35">
      <c r="A47">
        <v>98052</v>
      </c>
      <c r="B47" t="s">
        <v>54</v>
      </c>
      <c r="C47" t="s">
        <v>55</v>
      </c>
      <c r="D47">
        <v>8.7999999999999995E-2</v>
      </c>
      <c r="E47">
        <v>7.5999999999999998E-2</v>
      </c>
      <c r="F47">
        <v>3.0000000000000001E-3</v>
      </c>
      <c r="G47">
        <v>2.5000000000000001E-2</v>
      </c>
      <c r="H47">
        <v>0</v>
      </c>
    </row>
    <row r="48" spans="1:8" x14ac:dyDescent="0.35">
      <c r="A48">
        <v>98053</v>
      </c>
      <c r="B48" t="s">
        <v>22</v>
      </c>
      <c r="C48" t="s">
        <v>23</v>
      </c>
      <c r="D48">
        <v>9.2999999999999999E-2</v>
      </c>
      <c r="E48">
        <v>7.2999999999999995E-2</v>
      </c>
      <c r="F48">
        <v>4.0000000000000001E-3</v>
      </c>
      <c r="G48">
        <v>0</v>
      </c>
      <c r="H48">
        <v>0</v>
      </c>
    </row>
    <row r="49" spans="1:8" x14ac:dyDescent="0.35">
      <c r="A49">
        <v>98054</v>
      </c>
      <c r="B49" t="s">
        <v>10</v>
      </c>
      <c r="C49" t="s">
        <v>11</v>
      </c>
      <c r="D49">
        <v>0.06</v>
      </c>
      <c r="E49">
        <v>8.4000000000000005E-2</v>
      </c>
      <c r="F49">
        <v>7.0000000000000001E-3</v>
      </c>
      <c r="G49">
        <v>0</v>
      </c>
      <c r="H49">
        <v>0</v>
      </c>
    </row>
    <row r="50" spans="1:8" x14ac:dyDescent="0.35">
      <c r="A50">
        <v>98055</v>
      </c>
      <c r="B50" t="s">
        <v>56</v>
      </c>
      <c r="C50" t="s">
        <v>57</v>
      </c>
      <c r="D50">
        <v>8.4000000000000005E-2</v>
      </c>
      <c r="E50">
        <v>0.08</v>
      </c>
      <c r="F50">
        <v>3.0000000000000001E-3</v>
      </c>
      <c r="G50">
        <v>8.0000000000000002E-3</v>
      </c>
      <c r="H50">
        <v>0</v>
      </c>
    </row>
    <row r="51" spans="1:8" x14ac:dyDescent="0.35">
      <c r="A51">
        <v>98056</v>
      </c>
      <c r="B51" t="s">
        <v>56</v>
      </c>
      <c r="C51" t="s">
        <v>57</v>
      </c>
      <c r="D51">
        <v>8.1000000000000003E-2</v>
      </c>
      <c r="E51">
        <v>0.05</v>
      </c>
      <c r="F51">
        <v>4.0000000000000001E-3</v>
      </c>
      <c r="G51">
        <v>1.4E-2</v>
      </c>
      <c r="H51">
        <v>0</v>
      </c>
    </row>
    <row r="52" spans="1:8" x14ac:dyDescent="0.35">
      <c r="A52">
        <v>98057</v>
      </c>
      <c r="B52" t="s">
        <v>56</v>
      </c>
      <c r="C52" t="s">
        <v>57</v>
      </c>
      <c r="D52">
        <v>8.4000000000000005E-2</v>
      </c>
      <c r="E52">
        <v>0.05</v>
      </c>
      <c r="F52">
        <v>1E-3</v>
      </c>
      <c r="G52">
        <v>2.4E-2</v>
      </c>
      <c r="H52">
        <v>0</v>
      </c>
    </row>
    <row r="53" spans="1:8" x14ac:dyDescent="0.35">
      <c r="A53">
        <v>98058</v>
      </c>
      <c r="B53" t="s">
        <v>8</v>
      </c>
      <c r="C53" t="s">
        <v>9</v>
      </c>
      <c r="D53">
        <v>6.7000000000000004E-2</v>
      </c>
      <c r="E53">
        <v>9.6000000000000002E-2</v>
      </c>
      <c r="F53">
        <v>8.9999999999999993E-3</v>
      </c>
      <c r="G53">
        <v>8.9999999999999993E-3</v>
      </c>
      <c r="H53">
        <v>0.03</v>
      </c>
    </row>
    <row r="54" spans="1:8" x14ac:dyDescent="0.35">
      <c r="A54">
        <v>98059</v>
      </c>
      <c r="B54" t="s">
        <v>56</v>
      </c>
      <c r="C54" t="s">
        <v>57</v>
      </c>
      <c r="D54">
        <v>6.6000000000000003E-2</v>
      </c>
      <c r="E54">
        <v>5.8000000000000003E-2</v>
      </c>
      <c r="F54">
        <v>4.0000000000000001E-3</v>
      </c>
      <c r="G54">
        <v>8.9999999999999993E-3</v>
      </c>
      <c r="H54">
        <v>0</v>
      </c>
    </row>
    <row r="55" spans="1:8" x14ac:dyDescent="0.35">
      <c r="A55">
        <v>98061</v>
      </c>
      <c r="B55" t="s">
        <v>58</v>
      </c>
      <c r="C55" t="s">
        <v>59</v>
      </c>
      <c r="D55">
        <v>0.09</v>
      </c>
      <c r="E55">
        <v>6.5000000000000002E-2</v>
      </c>
      <c r="F55">
        <v>0.02</v>
      </c>
      <c r="G55">
        <v>1.6E-2</v>
      </c>
      <c r="H55">
        <v>0</v>
      </c>
    </row>
    <row r="56" spans="1:8" x14ac:dyDescent="0.35">
      <c r="A56">
        <v>98062</v>
      </c>
      <c r="B56" t="s">
        <v>60</v>
      </c>
      <c r="C56" t="s">
        <v>61</v>
      </c>
      <c r="D56">
        <v>5.5E-2</v>
      </c>
      <c r="E56">
        <v>5.6000000000000001E-2</v>
      </c>
      <c r="F56">
        <v>1.4999999999999999E-2</v>
      </c>
      <c r="G56">
        <v>6.0000000000000001E-3</v>
      </c>
      <c r="H56">
        <v>0</v>
      </c>
    </row>
    <row r="57" spans="1:8" x14ac:dyDescent="0.35">
      <c r="A57">
        <v>98063</v>
      </c>
      <c r="B57" t="s">
        <v>12</v>
      </c>
      <c r="C57" t="s">
        <v>13</v>
      </c>
      <c r="D57">
        <v>6.2E-2</v>
      </c>
      <c r="E57">
        <v>5.8000000000000003E-2</v>
      </c>
      <c r="F57">
        <v>8.0000000000000002E-3</v>
      </c>
      <c r="G57">
        <v>2.5999999999999999E-2</v>
      </c>
      <c r="H57">
        <v>0</v>
      </c>
    </row>
    <row r="58" spans="1:8" x14ac:dyDescent="0.35">
      <c r="A58">
        <v>98064</v>
      </c>
      <c r="B58" t="s">
        <v>36</v>
      </c>
      <c r="C58" t="s">
        <v>37</v>
      </c>
      <c r="D58">
        <v>7.1999999999999995E-2</v>
      </c>
      <c r="E58">
        <v>6.3E-2</v>
      </c>
      <c r="F58">
        <v>1.4E-2</v>
      </c>
      <c r="G58">
        <v>1.7000000000000001E-2</v>
      </c>
      <c r="H58">
        <v>0</v>
      </c>
    </row>
    <row r="59" spans="1:8" x14ac:dyDescent="0.35">
      <c r="A59">
        <v>98065</v>
      </c>
      <c r="B59" t="s">
        <v>62</v>
      </c>
      <c r="C59" t="s">
        <v>63</v>
      </c>
      <c r="D59">
        <v>9.9000000000000005E-2</v>
      </c>
      <c r="E59">
        <v>0.08</v>
      </c>
      <c r="F59">
        <v>6.0000000000000001E-3</v>
      </c>
      <c r="G59">
        <v>8.9999999999999993E-3</v>
      </c>
      <c r="H59">
        <v>0</v>
      </c>
    </row>
    <row r="60" spans="1:8" x14ac:dyDescent="0.35">
      <c r="A60">
        <v>98068</v>
      </c>
      <c r="B60" t="s">
        <v>64</v>
      </c>
      <c r="C60" t="s">
        <v>65</v>
      </c>
      <c r="D60">
        <v>5.2999999999999999E-2</v>
      </c>
      <c r="E60">
        <v>8.6999999999999994E-2</v>
      </c>
      <c r="F60">
        <v>6.0000000000000001E-3</v>
      </c>
      <c r="G60">
        <v>8.0000000000000002E-3</v>
      </c>
      <c r="H60">
        <v>0</v>
      </c>
    </row>
    <row r="61" spans="1:8" x14ac:dyDescent="0.35">
      <c r="A61">
        <v>98070</v>
      </c>
      <c r="B61" t="s">
        <v>22</v>
      </c>
      <c r="C61" t="s">
        <v>23</v>
      </c>
      <c r="D61">
        <v>8.2000000000000003E-2</v>
      </c>
      <c r="E61">
        <v>9.8000000000000004E-2</v>
      </c>
      <c r="F61">
        <v>0</v>
      </c>
      <c r="G61">
        <v>1.6E-2</v>
      </c>
      <c r="H61">
        <v>0</v>
      </c>
    </row>
    <row r="62" spans="1:8" x14ac:dyDescent="0.35">
      <c r="A62">
        <v>98071</v>
      </c>
      <c r="B62" t="s">
        <v>10</v>
      </c>
      <c r="C62" t="s">
        <v>11</v>
      </c>
      <c r="D62">
        <v>6.7000000000000004E-2</v>
      </c>
      <c r="E62">
        <v>5.8000000000000003E-2</v>
      </c>
      <c r="F62">
        <v>1.9E-2</v>
      </c>
      <c r="G62">
        <v>8.0000000000000002E-3</v>
      </c>
      <c r="H62">
        <v>0</v>
      </c>
    </row>
    <row r="63" spans="1:8" x14ac:dyDescent="0.35">
      <c r="A63">
        <v>98072</v>
      </c>
      <c r="B63" t="s">
        <v>66</v>
      </c>
      <c r="C63" t="s">
        <v>67</v>
      </c>
      <c r="D63">
        <v>5.0999999999999997E-2</v>
      </c>
      <c r="E63">
        <v>7.9000000000000001E-2</v>
      </c>
      <c r="F63">
        <v>1.7000000000000001E-2</v>
      </c>
      <c r="G63">
        <v>2.1999999999999999E-2</v>
      </c>
      <c r="H63">
        <v>0</v>
      </c>
    </row>
    <row r="64" spans="1:8" x14ac:dyDescent="0.35">
      <c r="A64">
        <v>98073</v>
      </c>
      <c r="B64" t="s">
        <v>54</v>
      </c>
      <c r="C64" t="s">
        <v>55</v>
      </c>
      <c r="D64">
        <v>8.3000000000000004E-2</v>
      </c>
      <c r="E64">
        <v>8.3000000000000004E-2</v>
      </c>
      <c r="F64">
        <v>7.0000000000000001E-3</v>
      </c>
      <c r="G64">
        <v>2.1000000000000001E-2</v>
      </c>
      <c r="H64">
        <v>0</v>
      </c>
    </row>
    <row r="65" spans="1:8" x14ac:dyDescent="0.35">
      <c r="A65">
        <v>98074</v>
      </c>
      <c r="B65" t="s">
        <v>68</v>
      </c>
      <c r="C65" t="s">
        <v>69</v>
      </c>
      <c r="D65">
        <v>6.2E-2</v>
      </c>
      <c r="E65">
        <v>9.9000000000000005E-2</v>
      </c>
      <c r="F65">
        <v>1.4999999999999999E-2</v>
      </c>
      <c r="G65">
        <v>8.0000000000000002E-3</v>
      </c>
      <c r="H65">
        <v>0</v>
      </c>
    </row>
    <row r="66" spans="1:8" x14ac:dyDescent="0.35">
      <c r="A66">
        <v>98075</v>
      </c>
      <c r="B66" t="s">
        <v>68</v>
      </c>
      <c r="C66" t="s">
        <v>69</v>
      </c>
      <c r="D66">
        <v>8.4000000000000005E-2</v>
      </c>
      <c r="E66">
        <v>5.6000000000000001E-2</v>
      </c>
      <c r="F66">
        <v>1.2999999999999999E-2</v>
      </c>
      <c r="G66">
        <v>0.02</v>
      </c>
      <c r="H66">
        <v>0</v>
      </c>
    </row>
    <row r="67" spans="1:8" x14ac:dyDescent="0.35">
      <c r="A67">
        <v>98077</v>
      </c>
      <c r="B67" t="s">
        <v>22</v>
      </c>
      <c r="C67" t="s">
        <v>23</v>
      </c>
      <c r="D67">
        <v>9.4E-2</v>
      </c>
      <c r="E67">
        <v>6.5000000000000002E-2</v>
      </c>
      <c r="F67">
        <v>1.7999999999999999E-2</v>
      </c>
      <c r="G67">
        <v>2.1000000000000001E-2</v>
      </c>
      <c r="H67">
        <v>0</v>
      </c>
    </row>
    <row r="68" spans="1:8" x14ac:dyDescent="0.35">
      <c r="A68">
        <v>98082</v>
      </c>
      <c r="B68" t="s">
        <v>20</v>
      </c>
      <c r="C68" t="s">
        <v>21</v>
      </c>
      <c r="D68">
        <v>7.3999999999999996E-2</v>
      </c>
      <c r="E68">
        <v>7.4999999999999997E-2</v>
      </c>
      <c r="F68">
        <v>2.1000000000000001E-2</v>
      </c>
      <c r="G68">
        <v>1.2999999999999999E-2</v>
      </c>
      <c r="H68">
        <v>0</v>
      </c>
    </row>
    <row r="69" spans="1:8" x14ac:dyDescent="0.35">
      <c r="A69">
        <v>98083</v>
      </c>
      <c r="B69" t="s">
        <v>38</v>
      </c>
      <c r="C69" t="s">
        <v>39</v>
      </c>
      <c r="D69">
        <v>8.5000000000000006E-2</v>
      </c>
      <c r="E69">
        <v>8.5999999999999993E-2</v>
      </c>
      <c r="F69">
        <v>1.2E-2</v>
      </c>
      <c r="G69">
        <v>0</v>
      </c>
      <c r="H69">
        <v>0</v>
      </c>
    </row>
    <row r="70" spans="1:8" x14ac:dyDescent="0.35">
      <c r="A70">
        <v>98087</v>
      </c>
      <c r="B70" t="s">
        <v>70</v>
      </c>
      <c r="C70" t="s">
        <v>71</v>
      </c>
      <c r="D70">
        <v>5.2999999999999999E-2</v>
      </c>
      <c r="E70">
        <v>9.7000000000000003E-2</v>
      </c>
      <c r="F70">
        <v>2.4E-2</v>
      </c>
      <c r="G70">
        <v>7.0000000000000001E-3</v>
      </c>
      <c r="H70">
        <v>0.03</v>
      </c>
    </row>
    <row r="71" spans="1:8" x14ac:dyDescent="0.35">
      <c r="A71">
        <v>98089</v>
      </c>
      <c r="B71" t="s">
        <v>36</v>
      </c>
      <c r="C71" t="s">
        <v>37</v>
      </c>
      <c r="D71">
        <v>8.8999999999999996E-2</v>
      </c>
      <c r="E71">
        <v>7.9000000000000001E-2</v>
      </c>
      <c r="F71">
        <v>2.5000000000000001E-2</v>
      </c>
      <c r="G71">
        <v>3.0000000000000001E-3</v>
      </c>
      <c r="H71">
        <v>0</v>
      </c>
    </row>
    <row r="72" spans="1:8" x14ac:dyDescent="0.35">
      <c r="A72">
        <v>98092</v>
      </c>
      <c r="B72" t="s">
        <v>10</v>
      </c>
      <c r="C72" t="s">
        <v>11</v>
      </c>
      <c r="D72">
        <v>9.8000000000000004E-2</v>
      </c>
      <c r="E72">
        <v>6.9000000000000006E-2</v>
      </c>
      <c r="F72">
        <v>1.4E-2</v>
      </c>
      <c r="G72">
        <v>1.0999999999999999E-2</v>
      </c>
      <c r="H72">
        <v>0</v>
      </c>
    </row>
    <row r="73" spans="1:8" x14ac:dyDescent="0.35">
      <c r="A73">
        <v>98093</v>
      </c>
      <c r="B73" t="s">
        <v>12</v>
      </c>
      <c r="C73" t="s">
        <v>13</v>
      </c>
      <c r="D73">
        <v>9.6000000000000002E-2</v>
      </c>
      <c r="E73">
        <v>5.1999999999999998E-2</v>
      </c>
      <c r="F73">
        <v>0.01</v>
      </c>
      <c r="G73">
        <v>2.3E-2</v>
      </c>
      <c r="H73">
        <v>0</v>
      </c>
    </row>
    <row r="74" spans="1:8" x14ac:dyDescent="0.35">
      <c r="A74">
        <v>98101</v>
      </c>
      <c r="B74" t="s">
        <v>72</v>
      </c>
      <c r="C74" t="s">
        <v>73</v>
      </c>
      <c r="D74">
        <v>5.3999999999999999E-2</v>
      </c>
      <c r="E74">
        <v>7.1999999999999995E-2</v>
      </c>
      <c r="F74">
        <v>0</v>
      </c>
      <c r="G74">
        <v>5.0000000000000001E-3</v>
      </c>
      <c r="H74">
        <v>0</v>
      </c>
    </row>
    <row r="75" spans="1:8" x14ac:dyDescent="0.35">
      <c r="A75">
        <v>98102</v>
      </c>
      <c r="B75" t="s">
        <v>72</v>
      </c>
      <c r="C75" t="s">
        <v>73</v>
      </c>
      <c r="D75">
        <v>6.8000000000000005E-2</v>
      </c>
      <c r="E75">
        <v>7.5999999999999998E-2</v>
      </c>
      <c r="F75">
        <v>8.9999999999999993E-3</v>
      </c>
      <c r="G75">
        <v>2.1000000000000001E-2</v>
      </c>
      <c r="H75">
        <v>0</v>
      </c>
    </row>
    <row r="76" spans="1:8" x14ac:dyDescent="0.35">
      <c r="A76">
        <v>98103</v>
      </c>
      <c r="B76" t="s">
        <v>72</v>
      </c>
      <c r="C76" t="s">
        <v>73</v>
      </c>
      <c r="D76">
        <v>7.1999999999999995E-2</v>
      </c>
      <c r="E76">
        <v>6.0999999999999999E-2</v>
      </c>
      <c r="F76">
        <v>6.0000000000000001E-3</v>
      </c>
      <c r="G76">
        <v>0</v>
      </c>
      <c r="H76">
        <v>0</v>
      </c>
    </row>
    <row r="77" spans="1:8" x14ac:dyDescent="0.35">
      <c r="A77">
        <v>98104</v>
      </c>
      <c r="B77" t="s">
        <v>72</v>
      </c>
      <c r="C77" t="s">
        <v>73</v>
      </c>
      <c r="D77">
        <v>7.3999999999999996E-2</v>
      </c>
      <c r="E77">
        <v>9.2999999999999999E-2</v>
      </c>
      <c r="F77">
        <v>1.2999999999999999E-2</v>
      </c>
      <c r="G77">
        <v>1.2E-2</v>
      </c>
      <c r="H77">
        <v>0</v>
      </c>
    </row>
    <row r="78" spans="1:8" x14ac:dyDescent="0.35">
      <c r="A78">
        <v>98105</v>
      </c>
      <c r="B78" t="s">
        <v>72</v>
      </c>
      <c r="C78" t="s">
        <v>73</v>
      </c>
      <c r="D78">
        <v>9.2999999999999999E-2</v>
      </c>
      <c r="E78">
        <v>5.1999999999999998E-2</v>
      </c>
      <c r="F78">
        <v>0.01</v>
      </c>
      <c r="G78">
        <v>8.0000000000000002E-3</v>
      </c>
      <c r="H78">
        <v>0</v>
      </c>
    </row>
    <row r="79" spans="1:8" x14ac:dyDescent="0.35">
      <c r="A79">
        <v>98106</v>
      </c>
      <c r="B79" t="s">
        <v>72</v>
      </c>
      <c r="C79" t="s">
        <v>73</v>
      </c>
      <c r="D79">
        <v>7.1999999999999995E-2</v>
      </c>
      <c r="E79">
        <v>0.08</v>
      </c>
      <c r="F79">
        <v>1.0999999999999999E-2</v>
      </c>
      <c r="G79">
        <v>1.6E-2</v>
      </c>
      <c r="H79">
        <v>0</v>
      </c>
    </row>
    <row r="80" spans="1:8" x14ac:dyDescent="0.35">
      <c r="A80">
        <v>98107</v>
      </c>
      <c r="B80" t="s">
        <v>72</v>
      </c>
      <c r="C80" t="s">
        <v>73</v>
      </c>
      <c r="D80">
        <v>0.09</v>
      </c>
      <c r="E80">
        <v>6.5000000000000002E-2</v>
      </c>
      <c r="F80">
        <v>1.2E-2</v>
      </c>
      <c r="G80">
        <v>1.7000000000000001E-2</v>
      </c>
      <c r="H80">
        <v>0</v>
      </c>
    </row>
    <row r="81" spans="1:8" x14ac:dyDescent="0.35">
      <c r="A81">
        <v>98108</v>
      </c>
      <c r="B81" t="s">
        <v>72</v>
      </c>
      <c r="C81" t="s">
        <v>73</v>
      </c>
      <c r="D81">
        <v>8.7999999999999995E-2</v>
      </c>
      <c r="E81">
        <v>8.6999999999999994E-2</v>
      </c>
      <c r="F81">
        <v>7.0000000000000001E-3</v>
      </c>
      <c r="G81">
        <v>1.4999999999999999E-2</v>
      </c>
      <c r="H81">
        <v>0</v>
      </c>
    </row>
    <row r="82" spans="1:8" x14ac:dyDescent="0.35">
      <c r="A82">
        <v>98109</v>
      </c>
      <c r="B82" t="s">
        <v>72</v>
      </c>
      <c r="C82" t="s">
        <v>73</v>
      </c>
      <c r="D82">
        <v>7.2999999999999995E-2</v>
      </c>
      <c r="E82">
        <v>9.6000000000000002E-2</v>
      </c>
      <c r="F82">
        <v>2.1000000000000001E-2</v>
      </c>
      <c r="G82">
        <v>0</v>
      </c>
      <c r="H82">
        <v>0</v>
      </c>
    </row>
    <row r="83" spans="1:8" x14ac:dyDescent="0.35">
      <c r="A83">
        <v>98110</v>
      </c>
      <c r="B83" t="s">
        <v>58</v>
      </c>
      <c r="C83" t="s">
        <v>59</v>
      </c>
      <c r="D83">
        <v>5.6000000000000001E-2</v>
      </c>
      <c r="E83">
        <v>7.8E-2</v>
      </c>
      <c r="F83">
        <v>1.4E-2</v>
      </c>
      <c r="G83">
        <v>1.0999999999999999E-2</v>
      </c>
      <c r="H83">
        <v>0</v>
      </c>
    </row>
    <row r="84" spans="1:8" x14ac:dyDescent="0.35">
      <c r="A84">
        <v>98111</v>
      </c>
      <c r="B84" t="s">
        <v>72</v>
      </c>
      <c r="C84" t="s">
        <v>73</v>
      </c>
      <c r="D84">
        <v>8.5999999999999993E-2</v>
      </c>
      <c r="E84">
        <v>7.4999999999999997E-2</v>
      </c>
      <c r="F84">
        <v>1.9E-2</v>
      </c>
      <c r="G84">
        <v>2.5000000000000001E-2</v>
      </c>
      <c r="H84">
        <v>0</v>
      </c>
    </row>
    <row r="85" spans="1:8" x14ac:dyDescent="0.35">
      <c r="A85">
        <v>98112</v>
      </c>
      <c r="B85" t="s">
        <v>72</v>
      </c>
      <c r="C85" t="s">
        <v>73</v>
      </c>
      <c r="D85">
        <v>6.6000000000000003E-2</v>
      </c>
      <c r="E85">
        <v>5.5E-2</v>
      </c>
      <c r="F85">
        <v>1.6E-2</v>
      </c>
      <c r="G85">
        <v>1.0999999999999999E-2</v>
      </c>
      <c r="H85">
        <v>0</v>
      </c>
    </row>
    <row r="86" spans="1:8" x14ac:dyDescent="0.35">
      <c r="A86">
        <v>98113</v>
      </c>
      <c r="B86" t="s">
        <v>72</v>
      </c>
      <c r="C86" t="s">
        <v>73</v>
      </c>
      <c r="D86">
        <v>6.4000000000000001E-2</v>
      </c>
      <c r="E86">
        <v>6.6000000000000003E-2</v>
      </c>
      <c r="F86">
        <v>5.0000000000000001E-3</v>
      </c>
      <c r="G86">
        <v>2E-3</v>
      </c>
      <c r="H86">
        <v>0</v>
      </c>
    </row>
    <row r="87" spans="1:8" x14ac:dyDescent="0.35">
      <c r="A87">
        <v>98114</v>
      </c>
      <c r="B87" t="s">
        <v>72</v>
      </c>
      <c r="C87" t="s">
        <v>73</v>
      </c>
      <c r="D87">
        <v>5.6000000000000001E-2</v>
      </c>
      <c r="E87">
        <v>6.4000000000000001E-2</v>
      </c>
      <c r="F87">
        <v>2.3E-2</v>
      </c>
      <c r="G87">
        <v>2.1999999999999999E-2</v>
      </c>
      <c r="H87">
        <v>0</v>
      </c>
    </row>
    <row r="88" spans="1:8" x14ac:dyDescent="0.35">
      <c r="A88">
        <v>98115</v>
      </c>
      <c r="B88" t="s">
        <v>72</v>
      </c>
      <c r="C88" t="s">
        <v>73</v>
      </c>
      <c r="D88">
        <v>9.6000000000000002E-2</v>
      </c>
      <c r="E88">
        <v>6.8000000000000005E-2</v>
      </c>
      <c r="F88">
        <v>2.4E-2</v>
      </c>
      <c r="G88">
        <v>7.0000000000000001E-3</v>
      </c>
      <c r="H88">
        <v>0</v>
      </c>
    </row>
    <row r="89" spans="1:8" x14ac:dyDescent="0.35">
      <c r="A89">
        <v>98116</v>
      </c>
      <c r="B89" t="s">
        <v>72</v>
      </c>
      <c r="C89" t="s">
        <v>73</v>
      </c>
      <c r="D89">
        <v>0.06</v>
      </c>
      <c r="E89">
        <v>5.3999999999999999E-2</v>
      </c>
      <c r="F89">
        <v>1.4E-2</v>
      </c>
      <c r="G89">
        <v>1.4999999999999999E-2</v>
      </c>
      <c r="H89">
        <v>0</v>
      </c>
    </row>
    <row r="90" spans="1:8" x14ac:dyDescent="0.35">
      <c r="A90">
        <v>98117</v>
      </c>
      <c r="B90" t="s">
        <v>72</v>
      </c>
      <c r="C90" t="s">
        <v>73</v>
      </c>
      <c r="D90">
        <v>9.6000000000000002E-2</v>
      </c>
      <c r="E90">
        <v>9.5000000000000001E-2</v>
      </c>
      <c r="F90">
        <v>5.0000000000000001E-3</v>
      </c>
      <c r="G90">
        <v>1.2E-2</v>
      </c>
      <c r="H90">
        <v>0</v>
      </c>
    </row>
    <row r="91" spans="1:8" x14ac:dyDescent="0.35">
      <c r="A91">
        <v>98118</v>
      </c>
      <c r="B91" t="s">
        <v>72</v>
      </c>
      <c r="C91" t="s">
        <v>73</v>
      </c>
      <c r="D91">
        <v>8.2000000000000003E-2</v>
      </c>
      <c r="E91">
        <v>5.0999999999999997E-2</v>
      </c>
      <c r="F91">
        <v>3.0000000000000001E-3</v>
      </c>
      <c r="G91">
        <v>1.2999999999999999E-2</v>
      </c>
      <c r="H91">
        <v>0</v>
      </c>
    </row>
    <row r="92" spans="1:8" x14ac:dyDescent="0.35">
      <c r="A92">
        <v>98119</v>
      </c>
      <c r="B92" t="s">
        <v>72</v>
      </c>
      <c r="C92" t="s">
        <v>73</v>
      </c>
      <c r="D92">
        <v>7.0999999999999994E-2</v>
      </c>
      <c r="E92">
        <v>9.1999999999999998E-2</v>
      </c>
      <c r="F92">
        <v>8.9999999999999993E-3</v>
      </c>
      <c r="G92">
        <v>8.9999999999999993E-3</v>
      </c>
      <c r="H92">
        <v>0</v>
      </c>
    </row>
    <row r="93" spans="1:8" x14ac:dyDescent="0.35">
      <c r="A93">
        <v>98121</v>
      </c>
      <c r="B93" t="s">
        <v>72</v>
      </c>
      <c r="C93" t="s">
        <v>73</v>
      </c>
      <c r="D93">
        <v>8.6999999999999994E-2</v>
      </c>
      <c r="E93">
        <v>9.0999999999999998E-2</v>
      </c>
      <c r="F93">
        <v>2.1999999999999999E-2</v>
      </c>
      <c r="G93">
        <v>0.01</v>
      </c>
      <c r="H93">
        <v>0</v>
      </c>
    </row>
    <row r="94" spans="1:8" x14ac:dyDescent="0.35">
      <c r="A94">
        <v>98122</v>
      </c>
      <c r="B94" t="s">
        <v>72</v>
      </c>
      <c r="C94" t="s">
        <v>73</v>
      </c>
      <c r="D94">
        <v>9.0999999999999998E-2</v>
      </c>
      <c r="E94">
        <v>7.9000000000000001E-2</v>
      </c>
      <c r="F94">
        <v>2.5000000000000001E-2</v>
      </c>
      <c r="G94">
        <v>1.9E-2</v>
      </c>
      <c r="H94">
        <v>0</v>
      </c>
    </row>
    <row r="95" spans="1:8" x14ac:dyDescent="0.35">
      <c r="A95">
        <v>98124</v>
      </c>
      <c r="B95" t="s">
        <v>72</v>
      </c>
      <c r="C95" t="s">
        <v>73</v>
      </c>
      <c r="D95">
        <v>8.8999999999999996E-2</v>
      </c>
      <c r="E95">
        <v>5.1999999999999998E-2</v>
      </c>
      <c r="F95">
        <v>5.0000000000000001E-3</v>
      </c>
      <c r="G95">
        <v>0.01</v>
      </c>
      <c r="H95">
        <v>0</v>
      </c>
    </row>
    <row r="96" spans="1:8" x14ac:dyDescent="0.35">
      <c r="A96">
        <v>98125</v>
      </c>
      <c r="B96" t="s">
        <v>72</v>
      </c>
      <c r="C96" t="s">
        <v>73</v>
      </c>
      <c r="D96">
        <v>8.5999999999999993E-2</v>
      </c>
      <c r="E96">
        <v>6.0999999999999999E-2</v>
      </c>
      <c r="F96">
        <v>3.0000000000000001E-3</v>
      </c>
      <c r="G96">
        <v>8.0000000000000002E-3</v>
      </c>
      <c r="H96">
        <v>0</v>
      </c>
    </row>
    <row r="97" spans="1:8" x14ac:dyDescent="0.35">
      <c r="A97">
        <v>98126</v>
      </c>
      <c r="B97" t="s">
        <v>72</v>
      </c>
      <c r="C97" t="s">
        <v>73</v>
      </c>
      <c r="D97">
        <v>9.2999999999999999E-2</v>
      </c>
      <c r="E97">
        <v>9.7000000000000003E-2</v>
      </c>
      <c r="F97">
        <v>2.1000000000000001E-2</v>
      </c>
      <c r="G97">
        <v>0</v>
      </c>
      <c r="H97">
        <v>0</v>
      </c>
    </row>
    <row r="98" spans="1:8" x14ac:dyDescent="0.35">
      <c r="A98">
        <v>98127</v>
      </c>
      <c r="B98" t="s">
        <v>72</v>
      </c>
      <c r="C98" t="s">
        <v>73</v>
      </c>
      <c r="D98">
        <v>9.1999999999999998E-2</v>
      </c>
      <c r="E98">
        <v>8.6999999999999994E-2</v>
      </c>
      <c r="F98">
        <v>2.5000000000000001E-2</v>
      </c>
      <c r="G98">
        <v>0</v>
      </c>
      <c r="H98">
        <v>0</v>
      </c>
    </row>
    <row r="99" spans="1:8" x14ac:dyDescent="0.35">
      <c r="A99">
        <v>98129</v>
      </c>
      <c r="B99" t="s">
        <v>74</v>
      </c>
      <c r="C99" t="s">
        <v>75</v>
      </c>
      <c r="D99">
        <v>8.2000000000000003E-2</v>
      </c>
      <c r="E99">
        <v>6.4000000000000001E-2</v>
      </c>
      <c r="F99">
        <v>8.0000000000000002E-3</v>
      </c>
      <c r="G99">
        <v>1E-3</v>
      </c>
      <c r="H99">
        <v>0</v>
      </c>
    </row>
    <row r="100" spans="1:8" x14ac:dyDescent="0.35">
      <c r="A100">
        <v>98131</v>
      </c>
      <c r="B100" t="s">
        <v>74</v>
      </c>
      <c r="C100" t="s">
        <v>75</v>
      </c>
      <c r="D100">
        <v>7.9000000000000001E-2</v>
      </c>
      <c r="E100">
        <v>9.0999999999999998E-2</v>
      </c>
      <c r="F100">
        <v>7.0000000000000001E-3</v>
      </c>
      <c r="G100">
        <v>3.0000000000000001E-3</v>
      </c>
      <c r="H100">
        <v>0</v>
      </c>
    </row>
    <row r="101" spans="1:8" x14ac:dyDescent="0.35">
      <c r="A101">
        <v>98132</v>
      </c>
      <c r="B101" t="s">
        <v>74</v>
      </c>
      <c r="C101" t="s">
        <v>75</v>
      </c>
      <c r="D101">
        <v>8.7999999999999995E-2</v>
      </c>
      <c r="E101">
        <v>6.8000000000000005E-2</v>
      </c>
      <c r="F101">
        <v>1E-3</v>
      </c>
      <c r="G101">
        <v>2.4E-2</v>
      </c>
      <c r="H101">
        <v>0</v>
      </c>
    </row>
    <row r="102" spans="1:8" x14ac:dyDescent="0.35">
      <c r="A102">
        <v>98133</v>
      </c>
      <c r="B102" t="s">
        <v>72</v>
      </c>
      <c r="C102" t="s">
        <v>73</v>
      </c>
      <c r="D102">
        <v>7.5999999999999998E-2</v>
      </c>
      <c r="E102">
        <v>5.6000000000000001E-2</v>
      </c>
      <c r="F102">
        <v>8.9999999999999993E-3</v>
      </c>
      <c r="G102">
        <v>2.3E-2</v>
      </c>
      <c r="H102">
        <v>0</v>
      </c>
    </row>
    <row r="103" spans="1:8" x14ac:dyDescent="0.35">
      <c r="A103">
        <v>98134</v>
      </c>
      <c r="B103" t="s">
        <v>72</v>
      </c>
      <c r="C103" t="s">
        <v>73</v>
      </c>
      <c r="D103">
        <v>5.3999999999999999E-2</v>
      </c>
      <c r="E103">
        <v>8.6999999999999994E-2</v>
      </c>
      <c r="F103">
        <v>2.4E-2</v>
      </c>
      <c r="G103">
        <v>2E-3</v>
      </c>
      <c r="H103">
        <v>0</v>
      </c>
    </row>
    <row r="104" spans="1:8" x14ac:dyDescent="0.35">
      <c r="A104">
        <v>98136</v>
      </c>
      <c r="B104" t="s">
        <v>72</v>
      </c>
      <c r="C104" t="s">
        <v>73</v>
      </c>
      <c r="D104">
        <v>5.6000000000000001E-2</v>
      </c>
      <c r="E104">
        <v>9.7000000000000003E-2</v>
      </c>
      <c r="F104">
        <v>3.0000000000000001E-3</v>
      </c>
      <c r="G104">
        <v>1.4E-2</v>
      </c>
      <c r="H104">
        <v>0</v>
      </c>
    </row>
    <row r="105" spans="1:8" x14ac:dyDescent="0.35">
      <c r="A105">
        <v>98138</v>
      </c>
      <c r="B105" t="s">
        <v>74</v>
      </c>
      <c r="C105" t="s">
        <v>75</v>
      </c>
      <c r="D105">
        <v>5.8999999999999997E-2</v>
      </c>
      <c r="E105">
        <v>6.5000000000000002E-2</v>
      </c>
      <c r="F105">
        <v>0.01</v>
      </c>
      <c r="G105">
        <v>1.0999999999999999E-2</v>
      </c>
      <c r="H105">
        <v>0</v>
      </c>
    </row>
    <row r="106" spans="1:8" x14ac:dyDescent="0.35">
      <c r="A106">
        <v>98139</v>
      </c>
      <c r="B106" t="s">
        <v>72</v>
      </c>
      <c r="C106" t="s">
        <v>73</v>
      </c>
      <c r="D106">
        <v>6.6000000000000003E-2</v>
      </c>
      <c r="E106">
        <v>0.08</v>
      </c>
      <c r="F106">
        <v>8.9999999999999993E-3</v>
      </c>
      <c r="G106">
        <v>0.01</v>
      </c>
      <c r="H106">
        <v>0</v>
      </c>
    </row>
    <row r="107" spans="1:8" x14ac:dyDescent="0.35">
      <c r="A107">
        <v>98141</v>
      </c>
      <c r="B107" t="s">
        <v>72</v>
      </c>
      <c r="C107" t="s">
        <v>73</v>
      </c>
      <c r="D107">
        <v>8.8999999999999996E-2</v>
      </c>
      <c r="E107">
        <v>9.6000000000000002E-2</v>
      </c>
      <c r="F107">
        <v>5.0000000000000001E-3</v>
      </c>
      <c r="G107">
        <v>2.3E-2</v>
      </c>
      <c r="H107">
        <v>0</v>
      </c>
    </row>
    <row r="108" spans="1:8" x14ac:dyDescent="0.35">
      <c r="A108">
        <v>98144</v>
      </c>
      <c r="B108" t="s">
        <v>72</v>
      </c>
      <c r="C108" t="s">
        <v>73</v>
      </c>
      <c r="D108">
        <v>6.3E-2</v>
      </c>
      <c r="E108">
        <v>9.6000000000000002E-2</v>
      </c>
      <c r="F108">
        <v>1.9E-2</v>
      </c>
      <c r="G108">
        <v>0</v>
      </c>
      <c r="H108">
        <v>0</v>
      </c>
    </row>
    <row r="109" spans="1:8" x14ac:dyDescent="0.35">
      <c r="A109">
        <v>98145</v>
      </c>
      <c r="B109" t="s">
        <v>72</v>
      </c>
      <c r="C109" t="s">
        <v>73</v>
      </c>
      <c r="D109">
        <v>0.05</v>
      </c>
      <c r="E109">
        <v>0.05</v>
      </c>
      <c r="F109">
        <v>1.2E-2</v>
      </c>
      <c r="G109">
        <v>0.01</v>
      </c>
      <c r="H109">
        <v>0</v>
      </c>
    </row>
    <row r="110" spans="1:8" x14ac:dyDescent="0.35">
      <c r="A110">
        <v>98146</v>
      </c>
      <c r="B110" t="s">
        <v>60</v>
      </c>
      <c r="C110" t="s">
        <v>61</v>
      </c>
      <c r="D110">
        <v>7.0000000000000007E-2</v>
      </c>
      <c r="E110">
        <v>9.6000000000000002E-2</v>
      </c>
      <c r="F110">
        <v>1.2999999999999999E-2</v>
      </c>
      <c r="G110">
        <v>3.0000000000000001E-3</v>
      </c>
      <c r="H110">
        <v>0</v>
      </c>
    </row>
    <row r="111" spans="1:8" x14ac:dyDescent="0.35">
      <c r="A111">
        <v>98148</v>
      </c>
      <c r="B111" t="s">
        <v>60</v>
      </c>
      <c r="C111" t="s">
        <v>61</v>
      </c>
      <c r="D111">
        <v>9.4E-2</v>
      </c>
      <c r="E111">
        <v>6.9000000000000006E-2</v>
      </c>
      <c r="F111">
        <v>2.1000000000000001E-2</v>
      </c>
      <c r="G111">
        <v>2.4E-2</v>
      </c>
      <c r="H111">
        <v>0</v>
      </c>
    </row>
    <row r="112" spans="1:8" x14ac:dyDescent="0.35">
      <c r="A112">
        <v>98154</v>
      </c>
      <c r="B112" t="s">
        <v>74</v>
      </c>
      <c r="C112" t="s">
        <v>75</v>
      </c>
      <c r="D112">
        <v>8.4000000000000005E-2</v>
      </c>
      <c r="E112">
        <v>7.0000000000000007E-2</v>
      </c>
      <c r="F112">
        <v>8.0000000000000002E-3</v>
      </c>
      <c r="G112">
        <v>2.1999999999999999E-2</v>
      </c>
      <c r="H112">
        <v>0</v>
      </c>
    </row>
    <row r="113" spans="1:8" x14ac:dyDescent="0.35">
      <c r="A113">
        <v>98155</v>
      </c>
      <c r="B113" t="s">
        <v>76</v>
      </c>
      <c r="C113" t="s">
        <v>77</v>
      </c>
      <c r="D113">
        <v>6.3E-2</v>
      </c>
      <c r="E113">
        <v>6.2E-2</v>
      </c>
      <c r="F113">
        <v>1.6E-2</v>
      </c>
      <c r="G113">
        <v>1E-3</v>
      </c>
      <c r="H113">
        <v>0</v>
      </c>
    </row>
    <row r="114" spans="1:8" x14ac:dyDescent="0.35">
      <c r="A114">
        <v>98158</v>
      </c>
      <c r="B114" t="s">
        <v>78</v>
      </c>
      <c r="C114" t="s">
        <v>79</v>
      </c>
      <c r="D114">
        <v>7.5999999999999998E-2</v>
      </c>
      <c r="E114">
        <v>8.1000000000000003E-2</v>
      </c>
      <c r="F114">
        <v>1E-3</v>
      </c>
      <c r="G114">
        <v>5.0000000000000001E-3</v>
      </c>
      <c r="H114">
        <v>0</v>
      </c>
    </row>
    <row r="115" spans="1:8" x14ac:dyDescent="0.35">
      <c r="A115">
        <v>98160</v>
      </c>
      <c r="B115" t="s">
        <v>72</v>
      </c>
      <c r="C115" t="s">
        <v>73</v>
      </c>
      <c r="D115">
        <v>8.5000000000000006E-2</v>
      </c>
      <c r="E115">
        <v>0.09</v>
      </c>
      <c r="F115">
        <v>1.7999999999999999E-2</v>
      </c>
      <c r="G115">
        <v>0</v>
      </c>
      <c r="H115">
        <v>0</v>
      </c>
    </row>
    <row r="116" spans="1:8" x14ac:dyDescent="0.35">
      <c r="A116">
        <v>98161</v>
      </c>
      <c r="B116" t="s">
        <v>72</v>
      </c>
      <c r="C116" t="s">
        <v>73</v>
      </c>
      <c r="D116">
        <v>5.3999999999999999E-2</v>
      </c>
      <c r="E116">
        <v>5.7000000000000002E-2</v>
      </c>
      <c r="F116">
        <v>1.7000000000000001E-2</v>
      </c>
      <c r="G116">
        <v>4.0000000000000001E-3</v>
      </c>
      <c r="H116">
        <v>0</v>
      </c>
    </row>
    <row r="117" spans="1:8" x14ac:dyDescent="0.35">
      <c r="A117">
        <v>98164</v>
      </c>
      <c r="B117" t="s">
        <v>74</v>
      </c>
      <c r="C117" t="s">
        <v>75</v>
      </c>
      <c r="D117">
        <v>5.3999999999999999E-2</v>
      </c>
      <c r="E117">
        <v>7.1999999999999995E-2</v>
      </c>
      <c r="F117">
        <v>0.02</v>
      </c>
      <c r="G117">
        <v>0</v>
      </c>
      <c r="H117">
        <v>0</v>
      </c>
    </row>
    <row r="118" spans="1:8" x14ac:dyDescent="0.35">
      <c r="A118">
        <v>98165</v>
      </c>
      <c r="B118" t="s">
        <v>72</v>
      </c>
      <c r="C118" t="s">
        <v>73</v>
      </c>
      <c r="D118">
        <v>5.7000000000000002E-2</v>
      </c>
      <c r="E118">
        <v>5.1999999999999998E-2</v>
      </c>
      <c r="F118">
        <v>2.4E-2</v>
      </c>
      <c r="G118">
        <v>2E-3</v>
      </c>
      <c r="H118">
        <v>0</v>
      </c>
    </row>
    <row r="119" spans="1:8" x14ac:dyDescent="0.35">
      <c r="A119">
        <v>98166</v>
      </c>
      <c r="B119" t="s">
        <v>60</v>
      </c>
      <c r="C119" t="s">
        <v>61</v>
      </c>
      <c r="D119">
        <v>5.6000000000000001E-2</v>
      </c>
      <c r="E119">
        <v>5.2999999999999999E-2</v>
      </c>
      <c r="F119">
        <v>1.0999999999999999E-2</v>
      </c>
      <c r="G119">
        <v>1.2E-2</v>
      </c>
      <c r="H119">
        <v>0</v>
      </c>
    </row>
    <row r="120" spans="1:8" x14ac:dyDescent="0.35">
      <c r="A120">
        <v>98168</v>
      </c>
      <c r="B120" t="s">
        <v>74</v>
      </c>
      <c r="C120" t="s">
        <v>75</v>
      </c>
      <c r="D120">
        <v>5.1999999999999998E-2</v>
      </c>
      <c r="E120">
        <v>6.2E-2</v>
      </c>
      <c r="F120">
        <v>6.0000000000000001E-3</v>
      </c>
      <c r="G120">
        <v>3.0000000000000001E-3</v>
      </c>
      <c r="H120">
        <v>0</v>
      </c>
    </row>
    <row r="121" spans="1:8" x14ac:dyDescent="0.35">
      <c r="A121">
        <v>98170</v>
      </c>
      <c r="B121" t="s">
        <v>72</v>
      </c>
      <c r="C121" t="s">
        <v>73</v>
      </c>
      <c r="D121">
        <v>5.0999999999999997E-2</v>
      </c>
      <c r="E121">
        <v>7.8E-2</v>
      </c>
      <c r="F121">
        <v>5.0000000000000001E-3</v>
      </c>
      <c r="G121">
        <v>1E-3</v>
      </c>
      <c r="H121">
        <v>0</v>
      </c>
    </row>
    <row r="122" spans="1:8" x14ac:dyDescent="0.35">
      <c r="A122">
        <v>98171</v>
      </c>
      <c r="B122" t="s">
        <v>78</v>
      </c>
      <c r="C122" t="s">
        <v>79</v>
      </c>
      <c r="D122">
        <v>9.5000000000000001E-2</v>
      </c>
      <c r="E122">
        <v>5.7000000000000002E-2</v>
      </c>
      <c r="F122">
        <v>4.0000000000000001E-3</v>
      </c>
      <c r="G122">
        <v>5.0000000000000001E-3</v>
      </c>
      <c r="H122">
        <v>0</v>
      </c>
    </row>
    <row r="123" spans="1:8" x14ac:dyDescent="0.35">
      <c r="A123">
        <v>98174</v>
      </c>
      <c r="B123" t="s">
        <v>74</v>
      </c>
      <c r="C123" t="s">
        <v>75</v>
      </c>
      <c r="D123">
        <v>6.8000000000000005E-2</v>
      </c>
      <c r="E123">
        <v>5.8999999999999997E-2</v>
      </c>
      <c r="F123">
        <v>1E-3</v>
      </c>
      <c r="G123">
        <v>5.0000000000000001E-3</v>
      </c>
      <c r="H123">
        <v>0</v>
      </c>
    </row>
    <row r="124" spans="1:8" x14ac:dyDescent="0.35">
      <c r="A124">
        <v>98175</v>
      </c>
      <c r="B124" t="s">
        <v>72</v>
      </c>
      <c r="C124" t="s">
        <v>73</v>
      </c>
      <c r="D124">
        <v>0.06</v>
      </c>
      <c r="E124">
        <v>0.06</v>
      </c>
      <c r="F124">
        <v>2.1999999999999999E-2</v>
      </c>
      <c r="G124">
        <v>2.5000000000000001E-2</v>
      </c>
      <c r="H124">
        <v>0</v>
      </c>
    </row>
    <row r="125" spans="1:8" x14ac:dyDescent="0.35">
      <c r="A125">
        <v>98177</v>
      </c>
      <c r="B125" t="s">
        <v>76</v>
      </c>
      <c r="C125" t="s">
        <v>77</v>
      </c>
      <c r="D125">
        <v>6.2E-2</v>
      </c>
      <c r="E125">
        <v>6.0999999999999999E-2</v>
      </c>
      <c r="F125">
        <v>6.0000000000000001E-3</v>
      </c>
      <c r="G125">
        <v>2.3E-2</v>
      </c>
      <c r="H125">
        <v>0</v>
      </c>
    </row>
    <row r="126" spans="1:8" x14ac:dyDescent="0.35">
      <c r="A126">
        <v>98178</v>
      </c>
      <c r="B126" t="s">
        <v>8</v>
      </c>
      <c r="C126" t="s">
        <v>9</v>
      </c>
      <c r="D126">
        <v>9.8000000000000004E-2</v>
      </c>
      <c r="E126">
        <v>7.3999999999999996E-2</v>
      </c>
      <c r="F126">
        <v>1.4999999999999999E-2</v>
      </c>
      <c r="G126">
        <v>1.4E-2</v>
      </c>
      <c r="H126">
        <v>0.03</v>
      </c>
    </row>
    <row r="127" spans="1:8" x14ac:dyDescent="0.35">
      <c r="A127">
        <v>98181</v>
      </c>
      <c r="B127" t="s">
        <v>72</v>
      </c>
      <c r="C127" t="s">
        <v>73</v>
      </c>
      <c r="D127">
        <v>6.6000000000000003E-2</v>
      </c>
      <c r="E127">
        <v>7.2999999999999995E-2</v>
      </c>
      <c r="F127">
        <v>2.4E-2</v>
      </c>
      <c r="G127">
        <v>0.01</v>
      </c>
      <c r="H127">
        <v>0</v>
      </c>
    </row>
    <row r="128" spans="1:8" x14ac:dyDescent="0.35">
      <c r="A128">
        <v>98184</v>
      </c>
      <c r="B128" t="s">
        <v>72</v>
      </c>
      <c r="C128" t="s">
        <v>73</v>
      </c>
      <c r="D128">
        <v>5.8999999999999997E-2</v>
      </c>
      <c r="E128">
        <v>9.8000000000000004E-2</v>
      </c>
      <c r="F128">
        <v>0</v>
      </c>
      <c r="G128">
        <v>0.01</v>
      </c>
      <c r="H128">
        <v>0</v>
      </c>
    </row>
    <row r="129" spans="1:8" x14ac:dyDescent="0.35">
      <c r="A129">
        <v>98185</v>
      </c>
      <c r="B129" t="s">
        <v>72</v>
      </c>
      <c r="C129" t="s">
        <v>73</v>
      </c>
      <c r="D129">
        <v>5.7000000000000002E-2</v>
      </c>
      <c r="E129">
        <v>8.6999999999999994E-2</v>
      </c>
      <c r="F129">
        <v>1.2E-2</v>
      </c>
      <c r="G129">
        <v>1.7000000000000001E-2</v>
      </c>
      <c r="H129">
        <v>0</v>
      </c>
    </row>
    <row r="130" spans="1:8" x14ac:dyDescent="0.35">
      <c r="A130">
        <v>98188</v>
      </c>
      <c r="B130" t="s">
        <v>78</v>
      </c>
      <c r="C130" t="s">
        <v>79</v>
      </c>
      <c r="D130">
        <v>7.4999999999999997E-2</v>
      </c>
      <c r="E130">
        <v>7.0999999999999994E-2</v>
      </c>
      <c r="F130">
        <v>1.2999999999999999E-2</v>
      </c>
      <c r="G130">
        <v>3.0000000000000001E-3</v>
      </c>
      <c r="H130">
        <v>0</v>
      </c>
    </row>
    <row r="131" spans="1:8" x14ac:dyDescent="0.35">
      <c r="A131">
        <v>98189</v>
      </c>
      <c r="B131" t="s">
        <v>72</v>
      </c>
      <c r="C131" t="s">
        <v>73</v>
      </c>
      <c r="D131">
        <v>6.7000000000000004E-2</v>
      </c>
      <c r="E131">
        <v>8.6999999999999994E-2</v>
      </c>
      <c r="F131">
        <v>2.4E-2</v>
      </c>
      <c r="G131">
        <v>2.5000000000000001E-2</v>
      </c>
      <c r="H131">
        <v>0</v>
      </c>
    </row>
    <row r="132" spans="1:8" x14ac:dyDescent="0.35">
      <c r="A132">
        <v>98190</v>
      </c>
      <c r="B132" t="s">
        <v>74</v>
      </c>
      <c r="C132" t="s">
        <v>75</v>
      </c>
      <c r="D132">
        <v>6.7000000000000004E-2</v>
      </c>
      <c r="E132">
        <v>6.2E-2</v>
      </c>
      <c r="F132">
        <v>1.7999999999999999E-2</v>
      </c>
      <c r="G132">
        <v>0.01</v>
      </c>
      <c r="H132">
        <v>0</v>
      </c>
    </row>
    <row r="133" spans="1:8" x14ac:dyDescent="0.35">
      <c r="A133">
        <v>98191</v>
      </c>
      <c r="B133" t="s">
        <v>72</v>
      </c>
      <c r="C133" t="s">
        <v>73</v>
      </c>
      <c r="D133">
        <v>8.5000000000000006E-2</v>
      </c>
      <c r="E133">
        <v>5.0999999999999997E-2</v>
      </c>
      <c r="F133">
        <v>1.9E-2</v>
      </c>
      <c r="G133">
        <v>1.7000000000000001E-2</v>
      </c>
      <c r="H133">
        <v>0</v>
      </c>
    </row>
    <row r="134" spans="1:8" x14ac:dyDescent="0.35">
      <c r="A134">
        <v>98194</v>
      </c>
      <c r="B134" t="s">
        <v>72</v>
      </c>
      <c r="C134" t="s">
        <v>73</v>
      </c>
      <c r="D134">
        <v>8.7999999999999995E-2</v>
      </c>
      <c r="E134">
        <v>9.6000000000000002E-2</v>
      </c>
      <c r="F134">
        <v>1.4E-2</v>
      </c>
      <c r="G134">
        <v>2.5000000000000001E-2</v>
      </c>
      <c r="H134">
        <v>0</v>
      </c>
    </row>
    <row r="135" spans="1:8" x14ac:dyDescent="0.35">
      <c r="A135">
        <v>98195</v>
      </c>
      <c r="B135" t="s">
        <v>72</v>
      </c>
      <c r="C135" t="s">
        <v>73</v>
      </c>
      <c r="D135">
        <v>9.9000000000000005E-2</v>
      </c>
      <c r="E135">
        <v>6.5000000000000002E-2</v>
      </c>
      <c r="F135">
        <v>2.4E-2</v>
      </c>
      <c r="G135">
        <v>1.7999999999999999E-2</v>
      </c>
      <c r="H135">
        <v>0</v>
      </c>
    </row>
    <row r="136" spans="1:8" x14ac:dyDescent="0.35">
      <c r="A136">
        <v>98198</v>
      </c>
      <c r="B136" t="s">
        <v>80</v>
      </c>
      <c r="C136" t="s">
        <v>81</v>
      </c>
      <c r="D136">
        <v>8.6999999999999994E-2</v>
      </c>
      <c r="E136">
        <v>5.8000000000000003E-2</v>
      </c>
      <c r="F136">
        <v>8.0000000000000002E-3</v>
      </c>
      <c r="G136">
        <v>0</v>
      </c>
      <c r="H136">
        <v>0</v>
      </c>
    </row>
    <row r="137" spans="1:8" x14ac:dyDescent="0.35">
      <c r="A137">
        <v>98199</v>
      </c>
      <c r="B137" t="s">
        <v>72</v>
      </c>
      <c r="C137" t="s">
        <v>73</v>
      </c>
      <c r="D137">
        <v>8.1000000000000003E-2</v>
      </c>
      <c r="E137">
        <v>9.9000000000000005E-2</v>
      </c>
      <c r="F137">
        <v>0.01</v>
      </c>
      <c r="G137">
        <v>6.0000000000000001E-3</v>
      </c>
      <c r="H137">
        <v>0</v>
      </c>
    </row>
    <row r="138" spans="1:8" x14ac:dyDescent="0.35">
      <c r="A138">
        <v>98201</v>
      </c>
      <c r="B138" t="s">
        <v>82</v>
      </c>
      <c r="C138" t="s">
        <v>83</v>
      </c>
      <c r="D138">
        <v>6.8000000000000005E-2</v>
      </c>
      <c r="E138">
        <v>7.3999999999999996E-2</v>
      </c>
      <c r="F138">
        <v>0.02</v>
      </c>
      <c r="G138">
        <v>1.7000000000000001E-2</v>
      </c>
      <c r="H138">
        <v>0</v>
      </c>
    </row>
    <row r="139" spans="1:8" x14ac:dyDescent="0.35">
      <c r="A139">
        <v>98203</v>
      </c>
      <c r="B139" t="s">
        <v>82</v>
      </c>
      <c r="C139" t="s">
        <v>83</v>
      </c>
      <c r="D139">
        <v>8.2000000000000003E-2</v>
      </c>
      <c r="E139">
        <v>6.0999999999999999E-2</v>
      </c>
      <c r="F139">
        <v>4.0000000000000001E-3</v>
      </c>
      <c r="G139">
        <v>0.01</v>
      </c>
      <c r="H139">
        <v>0</v>
      </c>
    </row>
    <row r="140" spans="1:8" x14ac:dyDescent="0.35">
      <c r="A140">
        <v>98204</v>
      </c>
      <c r="B140" t="s">
        <v>70</v>
      </c>
      <c r="C140" t="s">
        <v>71</v>
      </c>
      <c r="D140">
        <v>7.5999999999999998E-2</v>
      </c>
      <c r="E140">
        <v>6.2E-2</v>
      </c>
      <c r="F140">
        <v>2.1999999999999999E-2</v>
      </c>
      <c r="G140">
        <v>2.3E-2</v>
      </c>
      <c r="H140">
        <v>0.03</v>
      </c>
    </row>
    <row r="141" spans="1:8" x14ac:dyDescent="0.35">
      <c r="A141">
        <v>98205</v>
      </c>
      <c r="B141" t="s">
        <v>82</v>
      </c>
      <c r="C141" t="s">
        <v>83</v>
      </c>
      <c r="D141">
        <v>8.4000000000000005E-2</v>
      </c>
      <c r="E141">
        <v>5.8000000000000003E-2</v>
      </c>
      <c r="F141">
        <v>2.3E-2</v>
      </c>
      <c r="G141">
        <v>7.0000000000000001E-3</v>
      </c>
      <c r="H141">
        <v>0</v>
      </c>
    </row>
    <row r="142" spans="1:8" x14ac:dyDescent="0.35">
      <c r="A142">
        <v>98206</v>
      </c>
      <c r="B142" t="s">
        <v>82</v>
      </c>
      <c r="C142" t="s">
        <v>83</v>
      </c>
      <c r="D142">
        <v>9.2999999999999999E-2</v>
      </c>
      <c r="E142">
        <v>5.5E-2</v>
      </c>
      <c r="F142">
        <v>2.1999999999999999E-2</v>
      </c>
      <c r="G142">
        <v>1.9E-2</v>
      </c>
      <c r="H142">
        <v>0</v>
      </c>
    </row>
    <row r="143" spans="1:8" x14ac:dyDescent="0.35">
      <c r="A143">
        <v>98207</v>
      </c>
      <c r="B143" t="s">
        <v>82</v>
      </c>
      <c r="C143" t="s">
        <v>83</v>
      </c>
      <c r="D143">
        <v>7.2999999999999995E-2</v>
      </c>
      <c r="E143">
        <v>5.6000000000000001E-2</v>
      </c>
      <c r="F143">
        <v>1.7000000000000001E-2</v>
      </c>
      <c r="G143">
        <v>1.2E-2</v>
      </c>
      <c r="H143">
        <v>0</v>
      </c>
    </row>
    <row r="144" spans="1:8" x14ac:dyDescent="0.35">
      <c r="A144">
        <v>98208</v>
      </c>
      <c r="B144" t="s">
        <v>70</v>
      </c>
      <c r="C144" t="s">
        <v>71</v>
      </c>
      <c r="D144">
        <v>9.5000000000000001E-2</v>
      </c>
      <c r="E144">
        <v>9.2999999999999999E-2</v>
      </c>
      <c r="F144">
        <v>1.7999999999999999E-2</v>
      </c>
      <c r="G144">
        <v>2E-3</v>
      </c>
      <c r="H144">
        <v>0.03</v>
      </c>
    </row>
    <row r="145" spans="1:8" x14ac:dyDescent="0.35">
      <c r="A145">
        <v>98213</v>
      </c>
      <c r="B145" t="s">
        <v>82</v>
      </c>
      <c r="C145" t="s">
        <v>83</v>
      </c>
      <c r="D145">
        <v>9.5000000000000001E-2</v>
      </c>
      <c r="E145">
        <v>9.2999999999999999E-2</v>
      </c>
      <c r="F145">
        <v>1.0999999999999999E-2</v>
      </c>
      <c r="G145">
        <v>1.6E-2</v>
      </c>
      <c r="H145">
        <v>0</v>
      </c>
    </row>
    <row r="146" spans="1:8" x14ac:dyDescent="0.35">
      <c r="A146">
        <v>98220</v>
      </c>
      <c r="B146" t="s">
        <v>84</v>
      </c>
      <c r="C146" t="s">
        <v>85</v>
      </c>
      <c r="D146">
        <v>9.9000000000000005E-2</v>
      </c>
      <c r="E146">
        <v>7.9000000000000001E-2</v>
      </c>
      <c r="F146">
        <v>0.01</v>
      </c>
      <c r="G146">
        <v>1.0999999999999999E-2</v>
      </c>
      <c r="H146">
        <v>0.02</v>
      </c>
    </row>
    <row r="147" spans="1:8" x14ac:dyDescent="0.35">
      <c r="A147">
        <v>98221</v>
      </c>
      <c r="B147" t="s">
        <v>86</v>
      </c>
      <c r="C147" t="s">
        <v>87</v>
      </c>
      <c r="D147">
        <v>7.0000000000000007E-2</v>
      </c>
      <c r="E147">
        <v>5.6000000000000001E-2</v>
      </c>
      <c r="F147">
        <v>2.1999999999999999E-2</v>
      </c>
      <c r="G147">
        <v>1.2E-2</v>
      </c>
      <c r="H147">
        <v>0</v>
      </c>
    </row>
    <row r="148" spans="1:8" x14ac:dyDescent="0.35">
      <c r="A148">
        <v>98222</v>
      </c>
      <c r="B148" t="s">
        <v>88</v>
      </c>
      <c r="C148" t="s">
        <v>89</v>
      </c>
      <c r="D148">
        <v>5.1999999999999998E-2</v>
      </c>
      <c r="E148">
        <v>6.0999999999999999E-2</v>
      </c>
      <c r="F148">
        <v>7.0000000000000001E-3</v>
      </c>
      <c r="G148">
        <v>7.0000000000000001E-3</v>
      </c>
      <c r="H148">
        <v>0</v>
      </c>
    </row>
    <row r="149" spans="1:8" x14ac:dyDescent="0.35">
      <c r="A149">
        <v>98223</v>
      </c>
      <c r="B149" t="s">
        <v>90</v>
      </c>
      <c r="C149" t="s">
        <v>91</v>
      </c>
      <c r="D149">
        <v>5.0999999999999997E-2</v>
      </c>
      <c r="E149">
        <v>7.2999999999999995E-2</v>
      </c>
      <c r="F149">
        <v>3.0000000000000001E-3</v>
      </c>
      <c r="G149">
        <v>1.0999999999999999E-2</v>
      </c>
      <c r="H149">
        <v>0</v>
      </c>
    </row>
    <row r="150" spans="1:8" x14ac:dyDescent="0.35">
      <c r="A150">
        <v>98224</v>
      </c>
      <c r="B150" t="s">
        <v>22</v>
      </c>
      <c r="C150" t="s">
        <v>23</v>
      </c>
      <c r="D150">
        <v>0.08</v>
      </c>
      <c r="E150">
        <v>7.2999999999999995E-2</v>
      </c>
      <c r="F150">
        <v>4.0000000000000001E-3</v>
      </c>
      <c r="G150">
        <v>1.2E-2</v>
      </c>
      <c r="H150">
        <v>0</v>
      </c>
    </row>
    <row r="151" spans="1:8" x14ac:dyDescent="0.35">
      <c r="A151">
        <v>98225</v>
      </c>
      <c r="B151" t="s">
        <v>92</v>
      </c>
      <c r="C151" t="s">
        <v>93</v>
      </c>
      <c r="D151">
        <v>6.9000000000000006E-2</v>
      </c>
      <c r="E151">
        <v>8.5000000000000006E-2</v>
      </c>
      <c r="F151">
        <v>3.0000000000000001E-3</v>
      </c>
      <c r="G151">
        <v>0.02</v>
      </c>
      <c r="H151">
        <v>0</v>
      </c>
    </row>
    <row r="152" spans="1:8" x14ac:dyDescent="0.35">
      <c r="A152">
        <v>98226</v>
      </c>
      <c r="B152" t="s">
        <v>92</v>
      </c>
      <c r="C152" t="s">
        <v>93</v>
      </c>
      <c r="D152">
        <v>9.5000000000000001E-2</v>
      </c>
      <c r="E152">
        <v>5.6000000000000001E-2</v>
      </c>
      <c r="F152">
        <v>2.1999999999999999E-2</v>
      </c>
      <c r="G152">
        <v>2.5000000000000001E-2</v>
      </c>
      <c r="H152">
        <v>0</v>
      </c>
    </row>
    <row r="153" spans="1:8" x14ac:dyDescent="0.35">
      <c r="A153">
        <v>98227</v>
      </c>
      <c r="B153" t="s">
        <v>92</v>
      </c>
      <c r="C153" t="s">
        <v>93</v>
      </c>
      <c r="D153">
        <v>5.0999999999999997E-2</v>
      </c>
      <c r="E153">
        <v>6.2E-2</v>
      </c>
      <c r="F153">
        <v>1.4E-2</v>
      </c>
      <c r="G153">
        <v>1.7999999999999999E-2</v>
      </c>
      <c r="H153">
        <v>0</v>
      </c>
    </row>
    <row r="154" spans="1:8" x14ac:dyDescent="0.35">
      <c r="A154">
        <v>98228</v>
      </c>
      <c r="B154" t="s">
        <v>92</v>
      </c>
      <c r="C154" t="s">
        <v>93</v>
      </c>
      <c r="D154">
        <v>6.7000000000000004E-2</v>
      </c>
      <c r="E154">
        <v>8.1000000000000003E-2</v>
      </c>
      <c r="F154">
        <v>6.0000000000000001E-3</v>
      </c>
      <c r="G154">
        <v>2.1000000000000001E-2</v>
      </c>
      <c r="H154">
        <v>0</v>
      </c>
    </row>
    <row r="155" spans="1:8" x14ac:dyDescent="0.35">
      <c r="A155">
        <v>98229</v>
      </c>
      <c r="B155" t="s">
        <v>92</v>
      </c>
      <c r="C155" t="s">
        <v>93</v>
      </c>
      <c r="D155">
        <v>7.1999999999999995E-2</v>
      </c>
      <c r="E155">
        <v>5.7000000000000002E-2</v>
      </c>
      <c r="F155">
        <v>1.6E-2</v>
      </c>
      <c r="G155">
        <v>2E-3</v>
      </c>
      <c r="H155">
        <v>0</v>
      </c>
    </row>
    <row r="156" spans="1:8" x14ac:dyDescent="0.35">
      <c r="A156">
        <v>98230</v>
      </c>
      <c r="B156" t="s">
        <v>84</v>
      </c>
      <c r="C156" t="s">
        <v>85</v>
      </c>
      <c r="D156">
        <v>8.5999999999999993E-2</v>
      </c>
      <c r="E156">
        <v>5.2999999999999999E-2</v>
      </c>
      <c r="F156">
        <v>1.0999999999999999E-2</v>
      </c>
      <c r="G156">
        <v>1.7999999999999999E-2</v>
      </c>
      <c r="H156">
        <v>0.02</v>
      </c>
    </row>
    <row r="157" spans="1:8" x14ac:dyDescent="0.35">
      <c r="A157">
        <v>98231</v>
      </c>
      <c r="B157" t="s">
        <v>94</v>
      </c>
      <c r="C157" t="s">
        <v>95</v>
      </c>
      <c r="D157">
        <v>7.0000000000000007E-2</v>
      </c>
      <c r="E157">
        <v>7.5999999999999998E-2</v>
      </c>
      <c r="F157">
        <v>1.7000000000000001E-2</v>
      </c>
      <c r="G157">
        <v>1.9E-2</v>
      </c>
      <c r="H157">
        <v>0</v>
      </c>
    </row>
    <row r="158" spans="1:8" x14ac:dyDescent="0.35">
      <c r="A158">
        <v>98232</v>
      </c>
      <c r="B158" t="s">
        <v>96</v>
      </c>
      <c r="C158" t="s">
        <v>97</v>
      </c>
      <c r="D158">
        <v>9.7000000000000003E-2</v>
      </c>
      <c r="E158">
        <v>6.4000000000000001E-2</v>
      </c>
      <c r="F158">
        <v>3.0000000000000001E-3</v>
      </c>
      <c r="G158">
        <v>1.0999999999999999E-2</v>
      </c>
      <c r="H158">
        <v>1.7000000000000001E-2</v>
      </c>
    </row>
    <row r="159" spans="1:8" x14ac:dyDescent="0.35">
      <c r="A159">
        <v>98233</v>
      </c>
      <c r="B159" t="s">
        <v>98</v>
      </c>
      <c r="C159" t="s">
        <v>99</v>
      </c>
      <c r="D159">
        <v>9.4E-2</v>
      </c>
      <c r="E159">
        <v>9.5000000000000001E-2</v>
      </c>
      <c r="F159">
        <v>0.02</v>
      </c>
      <c r="G159">
        <v>0.01</v>
      </c>
      <c r="H159">
        <v>0</v>
      </c>
    </row>
    <row r="160" spans="1:8" x14ac:dyDescent="0.35">
      <c r="A160">
        <v>98235</v>
      </c>
      <c r="B160" t="s">
        <v>96</v>
      </c>
      <c r="C160" t="s">
        <v>97</v>
      </c>
      <c r="D160">
        <v>9.8000000000000004E-2</v>
      </c>
      <c r="E160">
        <v>9.2999999999999999E-2</v>
      </c>
      <c r="F160">
        <v>3.0000000000000001E-3</v>
      </c>
      <c r="G160">
        <v>0.01</v>
      </c>
      <c r="H160">
        <v>1.7000000000000001E-2</v>
      </c>
    </row>
    <row r="161" spans="1:8" x14ac:dyDescent="0.35">
      <c r="A161">
        <v>98236</v>
      </c>
      <c r="B161" t="s">
        <v>100</v>
      </c>
      <c r="C161" t="s">
        <v>101</v>
      </c>
      <c r="D161">
        <v>7.1999999999999995E-2</v>
      </c>
      <c r="E161">
        <v>9.2999999999999999E-2</v>
      </c>
      <c r="F161">
        <v>1.2E-2</v>
      </c>
      <c r="G161">
        <v>2.1000000000000001E-2</v>
      </c>
      <c r="H161">
        <v>0</v>
      </c>
    </row>
    <row r="162" spans="1:8" x14ac:dyDescent="0.35">
      <c r="A162">
        <v>98237</v>
      </c>
      <c r="B162" t="s">
        <v>96</v>
      </c>
      <c r="C162" t="s">
        <v>97</v>
      </c>
      <c r="D162">
        <v>7.9000000000000001E-2</v>
      </c>
      <c r="E162">
        <v>9.2999999999999999E-2</v>
      </c>
      <c r="F162">
        <v>2.5000000000000001E-2</v>
      </c>
      <c r="G162">
        <v>5.0000000000000001E-3</v>
      </c>
      <c r="H162">
        <v>1.7000000000000001E-2</v>
      </c>
    </row>
    <row r="163" spans="1:8" x14ac:dyDescent="0.35">
      <c r="A163">
        <v>98238</v>
      </c>
      <c r="B163" t="s">
        <v>102</v>
      </c>
      <c r="C163" t="s">
        <v>103</v>
      </c>
      <c r="D163">
        <v>6.9000000000000006E-2</v>
      </c>
      <c r="E163">
        <v>7.4999999999999997E-2</v>
      </c>
      <c r="F163">
        <v>2E-3</v>
      </c>
      <c r="G163">
        <v>6.0000000000000001E-3</v>
      </c>
      <c r="H163">
        <v>0</v>
      </c>
    </row>
    <row r="164" spans="1:8" x14ac:dyDescent="0.35">
      <c r="A164">
        <v>98239</v>
      </c>
      <c r="B164" t="s">
        <v>100</v>
      </c>
      <c r="C164" t="s">
        <v>101</v>
      </c>
      <c r="D164">
        <v>5.7000000000000002E-2</v>
      </c>
      <c r="E164">
        <v>7.5999999999999998E-2</v>
      </c>
      <c r="F164">
        <v>7.0000000000000001E-3</v>
      </c>
      <c r="G164">
        <v>2.3E-2</v>
      </c>
      <c r="H164">
        <v>0</v>
      </c>
    </row>
    <row r="165" spans="1:8" x14ac:dyDescent="0.35">
      <c r="A165">
        <v>98240</v>
      </c>
      <c r="B165" t="s">
        <v>84</v>
      </c>
      <c r="C165" t="s">
        <v>85</v>
      </c>
      <c r="D165">
        <v>0.05</v>
      </c>
      <c r="E165">
        <v>9.8000000000000004E-2</v>
      </c>
      <c r="F165">
        <v>1.4999999999999999E-2</v>
      </c>
      <c r="G165">
        <v>4.0000000000000001E-3</v>
      </c>
      <c r="H165">
        <v>0.02</v>
      </c>
    </row>
    <row r="166" spans="1:8" x14ac:dyDescent="0.35">
      <c r="A166">
        <v>98241</v>
      </c>
      <c r="B166" t="s">
        <v>104</v>
      </c>
      <c r="C166" t="s">
        <v>105</v>
      </c>
      <c r="D166">
        <v>5.2999999999999999E-2</v>
      </c>
      <c r="E166">
        <v>8.4000000000000005E-2</v>
      </c>
      <c r="F166">
        <v>1.7000000000000001E-2</v>
      </c>
      <c r="G166">
        <v>2.1000000000000001E-2</v>
      </c>
      <c r="H166">
        <v>2.1000000000000001E-2</v>
      </c>
    </row>
    <row r="167" spans="1:8" x14ac:dyDescent="0.35">
      <c r="A167">
        <v>98243</v>
      </c>
      <c r="B167" t="s">
        <v>88</v>
      </c>
      <c r="C167" t="s">
        <v>89</v>
      </c>
      <c r="D167">
        <v>7.2999999999999995E-2</v>
      </c>
      <c r="E167">
        <v>6.8000000000000005E-2</v>
      </c>
      <c r="F167">
        <v>2.4E-2</v>
      </c>
      <c r="G167">
        <v>1.6E-2</v>
      </c>
      <c r="H167">
        <v>0</v>
      </c>
    </row>
    <row r="168" spans="1:8" x14ac:dyDescent="0.35">
      <c r="A168">
        <v>98244</v>
      </c>
      <c r="B168" t="s">
        <v>84</v>
      </c>
      <c r="C168" t="s">
        <v>85</v>
      </c>
      <c r="D168">
        <v>7.5999999999999998E-2</v>
      </c>
      <c r="E168">
        <v>8.5999999999999993E-2</v>
      </c>
      <c r="F168">
        <v>2.4E-2</v>
      </c>
      <c r="G168">
        <v>1.7000000000000001E-2</v>
      </c>
      <c r="H168">
        <v>0.02</v>
      </c>
    </row>
    <row r="169" spans="1:8" x14ac:dyDescent="0.35">
      <c r="A169">
        <v>98245</v>
      </c>
      <c r="B169" t="s">
        <v>88</v>
      </c>
      <c r="C169" t="s">
        <v>89</v>
      </c>
      <c r="D169">
        <v>9.5000000000000001E-2</v>
      </c>
      <c r="E169">
        <v>5.8000000000000003E-2</v>
      </c>
      <c r="F169">
        <v>2.1999999999999999E-2</v>
      </c>
      <c r="G169">
        <v>2.4E-2</v>
      </c>
      <c r="H169">
        <v>0</v>
      </c>
    </row>
    <row r="170" spans="1:8" x14ac:dyDescent="0.35">
      <c r="A170">
        <v>98247</v>
      </c>
      <c r="B170" t="s">
        <v>84</v>
      </c>
      <c r="C170" t="s">
        <v>85</v>
      </c>
      <c r="D170">
        <v>9.5000000000000001E-2</v>
      </c>
      <c r="E170">
        <v>6.9000000000000006E-2</v>
      </c>
      <c r="F170">
        <v>1.2E-2</v>
      </c>
      <c r="G170">
        <v>8.0000000000000002E-3</v>
      </c>
      <c r="H170">
        <v>0.02</v>
      </c>
    </row>
    <row r="171" spans="1:8" x14ac:dyDescent="0.35">
      <c r="A171">
        <v>98248</v>
      </c>
      <c r="B171" t="s">
        <v>106</v>
      </c>
      <c r="C171" t="s">
        <v>107</v>
      </c>
      <c r="D171">
        <v>8.1000000000000003E-2</v>
      </c>
      <c r="E171">
        <v>7.9000000000000001E-2</v>
      </c>
      <c r="F171">
        <v>1.4999999999999999E-2</v>
      </c>
      <c r="G171">
        <v>2E-3</v>
      </c>
      <c r="H171">
        <v>0</v>
      </c>
    </row>
    <row r="172" spans="1:8" x14ac:dyDescent="0.35">
      <c r="A172">
        <v>98249</v>
      </c>
      <c r="B172" t="s">
        <v>100</v>
      </c>
      <c r="C172" t="s">
        <v>101</v>
      </c>
      <c r="D172">
        <v>7.4999999999999997E-2</v>
      </c>
      <c r="E172">
        <v>9.4E-2</v>
      </c>
      <c r="F172">
        <v>0.02</v>
      </c>
      <c r="G172">
        <v>0.02</v>
      </c>
      <c r="H172">
        <v>0</v>
      </c>
    </row>
    <row r="173" spans="1:8" x14ac:dyDescent="0.35">
      <c r="A173">
        <v>98250</v>
      </c>
      <c r="B173" t="s">
        <v>88</v>
      </c>
      <c r="C173" t="s">
        <v>89</v>
      </c>
      <c r="D173">
        <v>8.1000000000000003E-2</v>
      </c>
      <c r="E173">
        <v>9.0999999999999998E-2</v>
      </c>
      <c r="F173">
        <v>1.2E-2</v>
      </c>
      <c r="G173">
        <v>6.0000000000000001E-3</v>
      </c>
      <c r="H173">
        <v>0</v>
      </c>
    </row>
    <row r="174" spans="1:8" x14ac:dyDescent="0.35">
      <c r="A174">
        <v>98251</v>
      </c>
      <c r="B174" t="s">
        <v>104</v>
      </c>
      <c r="C174" t="s">
        <v>105</v>
      </c>
      <c r="D174">
        <v>7.3999999999999996E-2</v>
      </c>
      <c r="E174">
        <v>6.6000000000000003E-2</v>
      </c>
      <c r="F174">
        <v>2.1999999999999999E-2</v>
      </c>
      <c r="G174">
        <v>1.4E-2</v>
      </c>
      <c r="H174">
        <v>2.1000000000000001E-2</v>
      </c>
    </row>
    <row r="175" spans="1:8" x14ac:dyDescent="0.35">
      <c r="A175">
        <v>98252</v>
      </c>
      <c r="B175" t="s">
        <v>104</v>
      </c>
      <c r="C175" t="s">
        <v>105</v>
      </c>
      <c r="D175">
        <v>6.8000000000000005E-2</v>
      </c>
      <c r="E175">
        <v>9.2999999999999999E-2</v>
      </c>
      <c r="F175">
        <v>2.3E-2</v>
      </c>
      <c r="G175">
        <v>1E-3</v>
      </c>
      <c r="H175">
        <v>2.1000000000000001E-2</v>
      </c>
    </row>
    <row r="176" spans="1:8" x14ac:dyDescent="0.35">
      <c r="A176">
        <v>98253</v>
      </c>
      <c r="B176" t="s">
        <v>100</v>
      </c>
      <c r="C176" t="s">
        <v>101</v>
      </c>
      <c r="D176">
        <v>0.05</v>
      </c>
      <c r="E176">
        <v>6.8000000000000005E-2</v>
      </c>
      <c r="F176">
        <v>1.2999999999999999E-2</v>
      </c>
      <c r="G176">
        <v>2E-3</v>
      </c>
      <c r="H176">
        <v>0</v>
      </c>
    </row>
    <row r="177" spans="1:8" x14ac:dyDescent="0.35">
      <c r="A177">
        <v>98255</v>
      </c>
      <c r="B177" t="s">
        <v>108</v>
      </c>
      <c r="C177" t="s">
        <v>109</v>
      </c>
      <c r="D177">
        <v>7.2999999999999995E-2</v>
      </c>
      <c r="E177">
        <v>9.8000000000000004E-2</v>
      </c>
      <c r="F177">
        <v>1.0999999999999999E-2</v>
      </c>
      <c r="G177">
        <v>3.0000000000000001E-3</v>
      </c>
      <c r="H177">
        <v>0</v>
      </c>
    </row>
    <row r="178" spans="1:8" x14ac:dyDescent="0.35">
      <c r="A178">
        <v>98256</v>
      </c>
      <c r="B178" t="s">
        <v>110</v>
      </c>
      <c r="C178" t="s">
        <v>111</v>
      </c>
      <c r="D178">
        <v>9.8000000000000004E-2</v>
      </c>
      <c r="E178">
        <v>6.6000000000000003E-2</v>
      </c>
      <c r="F178">
        <v>7.0000000000000001E-3</v>
      </c>
      <c r="G178">
        <v>1.2E-2</v>
      </c>
      <c r="H178">
        <v>0</v>
      </c>
    </row>
    <row r="179" spans="1:8" x14ac:dyDescent="0.35">
      <c r="A179">
        <v>98257</v>
      </c>
      <c r="B179" t="s">
        <v>102</v>
      </c>
      <c r="C179" t="s">
        <v>103</v>
      </c>
      <c r="D179">
        <v>9.2999999999999999E-2</v>
      </c>
      <c r="E179">
        <v>7.4999999999999997E-2</v>
      </c>
      <c r="F179">
        <v>0.02</v>
      </c>
      <c r="G179">
        <v>3.0000000000000001E-3</v>
      </c>
      <c r="H179">
        <v>0</v>
      </c>
    </row>
    <row r="180" spans="1:8" x14ac:dyDescent="0.35">
      <c r="A180">
        <v>98258</v>
      </c>
      <c r="B180" t="s">
        <v>112</v>
      </c>
      <c r="C180" t="s">
        <v>113</v>
      </c>
      <c r="D180">
        <v>8.7999999999999995E-2</v>
      </c>
      <c r="E180">
        <v>5.7000000000000002E-2</v>
      </c>
      <c r="F180">
        <v>6.0000000000000001E-3</v>
      </c>
      <c r="G180">
        <v>2.4E-2</v>
      </c>
      <c r="H180">
        <v>0</v>
      </c>
    </row>
    <row r="181" spans="1:8" x14ac:dyDescent="0.35">
      <c r="A181">
        <v>98259</v>
      </c>
      <c r="B181" t="s">
        <v>114</v>
      </c>
      <c r="C181" t="s">
        <v>115</v>
      </c>
      <c r="D181">
        <v>5.3999999999999999E-2</v>
      </c>
      <c r="E181">
        <v>7.4999999999999997E-2</v>
      </c>
      <c r="F181">
        <v>2.1000000000000001E-2</v>
      </c>
      <c r="G181">
        <v>1.7000000000000001E-2</v>
      </c>
      <c r="H181">
        <v>0</v>
      </c>
    </row>
    <row r="182" spans="1:8" x14ac:dyDescent="0.35">
      <c r="A182">
        <v>98260</v>
      </c>
      <c r="B182" t="s">
        <v>100</v>
      </c>
      <c r="C182" t="s">
        <v>101</v>
      </c>
      <c r="D182">
        <v>6.5000000000000002E-2</v>
      </c>
      <c r="E182">
        <v>6.9000000000000006E-2</v>
      </c>
      <c r="F182">
        <v>2.1000000000000001E-2</v>
      </c>
      <c r="G182">
        <v>5.0000000000000001E-3</v>
      </c>
      <c r="H182">
        <v>0</v>
      </c>
    </row>
    <row r="183" spans="1:8" x14ac:dyDescent="0.35">
      <c r="A183">
        <v>98261</v>
      </c>
      <c r="B183" t="s">
        <v>88</v>
      </c>
      <c r="C183" t="s">
        <v>89</v>
      </c>
      <c r="D183">
        <v>8.3000000000000004E-2</v>
      </c>
      <c r="E183">
        <v>9.7000000000000003E-2</v>
      </c>
      <c r="F183">
        <v>4.0000000000000001E-3</v>
      </c>
      <c r="G183">
        <v>0.02</v>
      </c>
      <c r="H183">
        <v>0</v>
      </c>
    </row>
    <row r="184" spans="1:8" x14ac:dyDescent="0.35">
      <c r="A184">
        <v>98262</v>
      </c>
      <c r="B184" t="s">
        <v>84</v>
      </c>
      <c r="C184" t="s">
        <v>85</v>
      </c>
      <c r="D184">
        <v>9.5000000000000001E-2</v>
      </c>
      <c r="E184">
        <v>9.4E-2</v>
      </c>
      <c r="F184">
        <v>3.0000000000000001E-3</v>
      </c>
      <c r="G184">
        <v>3.0000000000000001E-3</v>
      </c>
      <c r="H184">
        <v>0.02</v>
      </c>
    </row>
    <row r="185" spans="1:8" x14ac:dyDescent="0.35">
      <c r="A185">
        <v>98263</v>
      </c>
      <c r="B185" t="s">
        <v>116</v>
      </c>
      <c r="C185" t="s">
        <v>117</v>
      </c>
      <c r="D185">
        <v>6.9000000000000006E-2</v>
      </c>
      <c r="E185">
        <v>5.1999999999999998E-2</v>
      </c>
      <c r="F185">
        <v>1.0999999999999999E-2</v>
      </c>
      <c r="G185">
        <v>0</v>
      </c>
      <c r="H185">
        <v>0</v>
      </c>
    </row>
    <row r="186" spans="1:8" x14ac:dyDescent="0.35">
      <c r="A186">
        <v>98264</v>
      </c>
      <c r="B186" t="s">
        <v>118</v>
      </c>
      <c r="C186" t="s">
        <v>119</v>
      </c>
      <c r="D186">
        <v>0.08</v>
      </c>
      <c r="E186">
        <v>7.6999999999999999E-2</v>
      </c>
      <c r="F186">
        <v>1.7999999999999999E-2</v>
      </c>
      <c r="G186">
        <v>2.5000000000000001E-2</v>
      </c>
      <c r="H186">
        <v>0</v>
      </c>
    </row>
    <row r="187" spans="1:8" x14ac:dyDescent="0.35">
      <c r="A187">
        <v>98266</v>
      </c>
      <c r="B187" t="s">
        <v>84</v>
      </c>
      <c r="C187" t="s">
        <v>85</v>
      </c>
      <c r="D187">
        <v>7.9000000000000001E-2</v>
      </c>
      <c r="E187">
        <v>7.8E-2</v>
      </c>
      <c r="F187">
        <v>2.1000000000000001E-2</v>
      </c>
      <c r="G187">
        <v>0</v>
      </c>
      <c r="H187">
        <v>0.02</v>
      </c>
    </row>
    <row r="188" spans="1:8" x14ac:dyDescent="0.35">
      <c r="A188">
        <v>98267</v>
      </c>
      <c r="B188" t="s">
        <v>96</v>
      </c>
      <c r="C188" t="s">
        <v>97</v>
      </c>
      <c r="D188">
        <v>7.0999999999999994E-2</v>
      </c>
      <c r="E188">
        <v>6.9000000000000006E-2</v>
      </c>
      <c r="F188">
        <v>1.2999999999999999E-2</v>
      </c>
      <c r="G188">
        <v>2.1999999999999999E-2</v>
      </c>
      <c r="H188">
        <v>1.7000000000000001E-2</v>
      </c>
    </row>
    <row r="189" spans="1:8" x14ac:dyDescent="0.35">
      <c r="A189">
        <v>98270</v>
      </c>
      <c r="B189" t="s">
        <v>114</v>
      </c>
      <c r="C189" t="s">
        <v>115</v>
      </c>
      <c r="D189">
        <v>7.2999999999999995E-2</v>
      </c>
      <c r="E189">
        <v>5.2999999999999999E-2</v>
      </c>
      <c r="F189">
        <v>3.0000000000000001E-3</v>
      </c>
      <c r="G189">
        <v>1.4E-2</v>
      </c>
      <c r="H189">
        <v>0</v>
      </c>
    </row>
    <row r="190" spans="1:8" x14ac:dyDescent="0.35">
      <c r="A190">
        <v>98271</v>
      </c>
      <c r="B190" t="s">
        <v>104</v>
      </c>
      <c r="C190" t="s">
        <v>105</v>
      </c>
      <c r="D190">
        <v>0.09</v>
      </c>
      <c r="E190">
        <v>5.0999999999999997E-2</v>
      </c>
      <c r="F190">
        <v>1.2999999999999999E-2</v>
      </c>
      <c r="G190">
        <v>1.2E-2</v>
      </c>
      <c r="H190">
        <v>2.1000000000000001E-2</v>
      </c>
    </row>
    <row r="191" spans="1:8" x14ac:dyDescent="0.35">
      <c r="A191">
        <v>98272</v>
      </c>
      <c r="B191" t="s">
        <v>120</v>
      </c>
      <c r="C191" t="s">
        <v>121</v>
      </c>
      <c r="D191">
        <v>9.8000000000000004E-2</v>
      </c>
      <c r="E191">
        <v>5.8999999999999997E-2</v>
      </c>
      <c r="F191">
        <v>2.5000000000000001E-2</v>
      </c>
      <c r="G191">
        <v>4.0000000000000001E-3</v>
      </c>
      <c r="H191">
        <v>0</v>
      </c>
    </row>
    <row r="192" spans="1:8" x14ac:dyDescent="0.35">
      <c r="A192">
        <v>98273</v>
      </c>
      <c r="B192" t="s">
        <v>122</v>
      </c>
      <c r="C192" t="s">
        <v>123</v>
      </c>
      <c r="D192">
        <v>7.2999999999999995E-2</v>
      </c>
      <c r="E192">
        <v>7.5999999999999998E-2</v>
      </c>
      <c r="F192">
        <v>1.6E-2</v>
      </c>
      <c r="G192">
        <v>2.5000000000000001E-2</v>
      </c>
      <c r="H192">
        <v>0</v>
      </c>
    </row>
    <row r="193" spans="1:8" x14ac:dyDescent="0.35">
      <c r="A193">
        <v>98274</v>
      </c>
      <c r="B193" t="s">
        <v>122</v>
      </c>
      <c r="C193" t="s">
        <v>123</v>
      </c>
      <c r="D193">
        <v>7.3999999999999996E-2</v>
      </c>
      <c r="E193">
        <v>6.3E-2</v>
      </c>
      <c r="F193">
        <v>8.0000000000000002E-3</v>
      </c>
      <c r="G193">
        <v>1.2999999999999999E-2</v>
      </c>
      <c r="H193">
        <v>0</v>
      </c>
    </row>
    <row r="194" spans="1:8" x14ac:dyDescent="0.35">
      <c r="A194">
        <v>98275</v>
      </c>
      <c r="B194" t="s">
        <v>124</v>
      </c>
      <c r="C194" t="s">
        <v>125</v>
      </c>
      <c r="D194">
        <v>9.9000000000000005E-2</v>
      </c>
      <c r="E194">
        <v>6.3E-2</v>
      </c>
      <c r="F194">
        <v>7.0000000000000001E-3</v>
      </c>
      <c r="G194">
        <v>1.6E-2</v>
      </c>
      <c r="H194">
        <v>0</v>
      </c>
    </row>
    <row r="195" spans="1:8" x14ac:dyDescent="0.35">
      <c r="A195">
        <v>98276</v>
      </c>
      <c r="B195" t="s">
        <v>126</v>
      </c>
      <c r="C195" t="s">
        <v>127</v>
      </c>
      <c r="D195">
        <v>5.3999999999999999E-2</v>
      </c>
      <c r="E195">
        <v>5.5E-2</v>
      </c>
      <c r="F195">
        <v>2E-3</v>
      </c>
      <c r="G195">
        <v>1.4E-2</v>
      </c>
      <c r="H195">
        <v>0</v>
      </c>
    </row>
    <row r="196" spans="1:8" x14ac:dyDescent="0.35">
      <c r="A196">
        <v>98277</v>
      </c>
      <c r="B196" t="s">
        <v>128</v>
      </c>
      <c r="C196" t="s">
        <v>129</v>
      </c>
      <c r="D196">
        <v>5.2999999999999999E-2</v>
      </c>
      <c r="E196">
        <v>7.8E-2</v>
      </c>
      <c r="F196">
        <v>2.1999999999999999E-2</v>
      </c>
      <c r="G196">
        <v>0.02</v>
      </c>
      <c r="H196">
        <v>0</v>
      </c>
    </row>
    <row r="197" spans="1:8" x14ac:dyDescent="0.35">
      <c r="A197">
        <v>98278</v>
      </c>
      <c r="B197" t="s">
        <v>100</v>
      </c>
      <c r="C197" t="s">
        <v>101</v>
      </c>
      <c r="D197">
        <v>6.4000000000000001E-2</v>
      </c>
      <c r="E197">
        <v>5.3999999999999999E-2</v>
      </c>
      <c r="F197">
        <v>5.0000000000000001E-3</v>
      </c>
      <c r="G197">
        <v>0</v>
      </c>
      <c r="H197">
        <v>0</v>
      </c>
    </row>
    <row r="198" spans="1:8" x14ac:dyDescent="0.35">
      <c r="A198">
        <v>98279</v>
      </c>
      <c r="B198" t="s">
        <v>88</v>
      </c>
      <c r="C198" t="s">
        <v>89</v>
      </c>
      <c r="D198">
        <v>8.7999999999999995E-2</v>
      </c>
      <c r="E198">
        <v>0.06</v>
      </c>
      <c r="F198">
        <v>6.0000000000000001E-3</v>
      </c>
      <c r="G198">
        <v>1E-3</v>
      </c>
      <c r="H198">
        <v>0</v>
      </c>
    </row>
    <row r="199" spans="1:8" x14ac:dyDescent="0.35">
      <c r="A199">
        <v>98280</v>
      </c>
      <c r="B199" t="s">
        <v>88</v>
      </c>
      <c r="C199" t="s">
        <v>89</v>
      </c>
      <c r="D199">
        <v>7.4999999999999997E-2</v>
      </c>
      <c r="E199">
        <v>9.0999999999999998E-2</v>
      </c>
      <c r="F199">
        <v>2.1999999999999999E-2</v>
      </c>
      <c r="G199">
        <v>8.0000000000000002E-3</v>
      </c>
      <c r="H199">
        <v>0</v>
      </c>
    </row>
    <row r="200" spans="1:8" x14ac:dyDescent="0.35">
      <c r="A200">
        <v>98281</v>
      </c>
      <c r="B200" t="s">
        <v>84</v>
      </c>
      <c r="C200" t="s">
        <v>85</v>
      </c>
      <c r="D200">
        <v>0.08</v>
      </c>
      <c r="E200">
        <v>9.8000000000000004E-2</v>
      </c>
      <c r="F200">
        <v>1.2999999999999999E-2</v>
      </c>
      <c r="G200">
        <v>2.1000000000000001E-2</v>
      </c>
      <c r="H200">
        <v>0.02</v>
      </c>
    </row>
    <row r="201" spans="1:8" x14ac:dyDescent="0.35">
      <c r="A201">
        <v>98282</v>
      </c>
      <c r="B201" t="s">
        <v>100</v>
      </c>
      <c r="C201" t="s">
        <v>101</v>
      </c>
      <c r="D201">
        <v>7.0000000000000007E-2</v>
      </c>
      <c r="E201">
        <v>7.0999999999999994E-2</v>
      </c>
      <c r="F201">
        <v>1.4E-2</v>
      </c>
      <c r="G201">
        <v>1.2999999999999999E-2</v>
      </c>
      <c r="H201">
        <v>0</v>
      </c>
    </row>
    <row r="202" spans="1:8" x14ac:dyDescent="0.35">
      <c r="A202">
        <v>98283</v>
      </c>
      <c r="B202" t="s">
        <v>96</v>
      </c>
      <c r="C202" t="s">
        <v>97</v>
      </c>
      <c r="D202">
        <v>8.4000000000000005E-2</v>
      </c>
      <c r="E202">
        <v>9.2999999999999999E-2</v>
      </c>
      <c r="F202">
        <v>1.7000000000000001E-2</v>
      </c>
      <c r="G202">
        <v>1.7999999999999999E-2</v>
      </c>
      <c r="H202">
        <v>1.7000000000000001E-2</v>
      </c>
    </row>
    <row r="203" spans="1:8" x14ac:dyDescent="0.35">
      <c r="A203">
        <v>98284</v>
      </c>
      <c r="B203" t="s">
        <v>96</v>
      </c>
      <c r="C203" t="s">
        <v>97</v>
      </c>
      <c r="D203">
        <v>6.2E-2</v>
      </c>
      <c r="E203">
        <v>5.8000000000000003E-2</v>
      </c>
      <c r="F203">
        <v>1.7999999999999999E-2</v>
      </c>
      <c r="G203">
        <v>1.9E-2</v>
      </c>
      <c r="H203">
        <v>1.7000000000000001E-2</v>
      </c>
    </row>
    <row r="204" spans="1:8" x14ac:dyDescent="0.35">
      <c r="A204">
        <v>98286</v>
      </c>
      <c r="B204" t="s">
        <v>88</v>
      </c>
      <c r="C204" t="s">
        <v>89</v>
      </c>
      <c r="D204">
        <v>9.7000000000000003E-2</v>
      </c>
      <c r="E204">
        <v>8.4000000000000005E-2</v>
      </c>
      <c r="F204">
        <v>7.0000000000000001E-3</v>
      </c>
      <c r="G204">
        <v>1.7000000000000001E-2</v>
      </c>
      <c r="H204">
        <v>0</v>
      </c>
    </row>
    <row r="205" spans="1:8" x14ac:dyDescent="0.35">
      <c r="A205">
        <v>98287</v>
      </c>
      <c r="B205" t="s">
        <v>104</v>
      </c>
      <c r="C205" t="s">
        <v>105</v>
      </c>
      <c r="D205">
        <v>7.3999999999999996E-2</v>
      </c>
      <c r="E205">
        <v>8.5000000000000006E-2</v>
      </c>
      <c r="F205">
        <v>4.0000000000000001E-3</v>
      </c>
      <c r="G205">
        <v>0</v>
      </c>
      <c r="H205">
        <v>2.1000000000000001E-2</v>
      </c>
    </row>
    <row r="206" spans="1:8" x14ac:dyDescent="0.35">
      <c r="A206">
        <v>98288</v>
      </c>
      <c r="B206" t="s">
        <v>130</v>
      </c>
      <c r="C206" t="s">
        <v>131</v>
      </c>
      <c r="D206">
        <v>8.6999999999999994E-2</v>
      </c>
      <c r="E206">
        <v>5.5E-2</v>
      </c>
      <c r="F206">
        <v>2.1999999999999999E-2</v>
      </c>
      <c r="G206">
        <v>1E-3</v>
      </c>
      <c r="H206">
        <v>0</v>
      </c>
    </row>
    <row r="207" spans="1:8" x14ac:dyDescent="0.35">
      <c r="A207">
        <v>98290</v>
      </c>
      <c r="B207" t="s">
        <v>132</v>
      </c>
      <c r="C207" t="s">
        <v>133</v>
      </c>
      <c r="D207">
        <v>0.09</v>
      </c>
      <c r="E207">
        <v>7.0999999999999994E-2</v>
      </c>
      <c r="F207">
        <v>0.01</v>
      </c>
      <c r="G207">
        <v>1.6E-2</v>
      </c>
      <c r="H207">
        <v>0</v>
      </c>
    </row>
    <row r="208" spans="1:8" x14ac:dyDescent="0.35">
      <c r="A208">
        <v>98291</v>
      </c>
      <c r="B208" t="s">
        <v>134</v>
      </c>
      <c r="C208" t="s">
        <v>135</v>
      </c>
      <c r="D208">
        <v>0.05</v>
      </c>
      <c r="E208">
        <v>5.8999999999999997E-2</v>
      </c>
      <c r="F208">
        <v>1.7999999999999999E-2</v>
      </c>
      <c r="G208">
        <v>5.0000000000000001E-3</v>
      </c>
      <c r="H208">
        <v>0</v>
      </c>
    </row>
    <row r="209" spans="1:8" x14ac:dyDescent="0.35">
      <c r="A209">
        <v>98292</v>
      </c>
      <c r="B209" t="s">
        <v>132</v>
      </c>
      <c r="C209" t="s">
        <v>133</v>
      </c>
      <c r="D209">
        <v>9.5000000000000001E-2</v>
      </c>
      <c r="E209">
        <v>8.6999999999999994E-2</v>
      </c>
      <c r="F209">
        <v>1.9E-2</v>
      </c>
      <c r="G209">
        <v>2.3E-2</v>
      </c>
      <c r="H209">
        <v>0</v>
      </c>
    </row>
    <row r="210" spans="1:8" x14ac:dyDescent="0.35">
      <c r="A210">
        <v>98293</v>
      </c>
      <c r="B210" t="s">
        <v>104</v>
      </c>
      <c r="C210" t="s">
        <v>105</v>
      </c>
      <c r="D210">
        <v>7.5999999999999998E-2</v>
      </c>
      <c r="E210">
        <v>5.5E-2</v>
      </c>
      <c r="F210">
        <v>0.01</v>
      </c>
      <c r="G210">
        <v>7.0000000000000001E-3</v>
      </c>
      <c r="H210">
        <v>2.1000000000000001E-2</v>
      </c>
    </row>
    <row r="211" spans="1:8" x14ac:dyDescent="0.35">
      <c r="A211">
        <v>98294</v>
      </c>
      <c r="B211" t="s">
        <v>136</v>
      </c>
      <c r="C211" t="s">
        <v>137</v>
      </c>
      <c r="D211">
        <v>0.05</v>
      </c>
      <c r="E211">
        <v>8.1000000000000003E-2</v>
      </c>
      <c r="F211">
        <v>1.7000000000000001E-2</v>
      </c>
      <c r="G211">
        <v>6.0000000000000001E-3</v>
      </c>
      <c r="H211">
        <v>0</v>
      </c>
    </row>
    <row r="212" spans="1:8" x14ac:dyDescent="0.35">
      <c r="A212">
        <v>98295</v>
      </c>
      <c r="B212" t="s">
        <v>138</v>
      </c>
      <c r="C212" t="s">
        <v>139</v>
      </c>
      <c r="D212">
        <v>7.2999999999999995E-2</v>
      </c>
      <c r="E212">
        <v>7.1999999999999995E-2</v>
      </c>
      <c r="F212">
        <v>2.3E-2</v>
      </c>
      <c r="G212">
        <v>0.01</v>
      </c>
      <c r="H212">
        <v>0</v>
      </c>
    </row>
    <row r="213" spans="1:8" x14ac:dyDescent="0.35">
      <c r="A213">
        <v>98296</v>
      </c>
      <c r="B213" t="s">
        <v>132</v>
      </c>
      <c r="C213" t="s">
        <v>133</v>
      </c>
      <c r="D213">
        <v>6.8000000000000005E-2</v>
      </c>
      <c r="E213">
        <v>9.0999999999999998E-2</v>
      </c>
      <c r="F213">
        <v>1E-3</v>
      </c>
      <c r="G213">
        <v>2.1999999999999999E-2</v>
      </c>
      <c r="H213">
        <v>0</v>
      </c>
    </row>
    <row r="214" spans="1:8" x14ac:dyDescent="0.35">
      <c r="A214">
        <v>98297</v>
      </c>
      <c r="B214" t="s">
        <v>88</v>
      </c>
      <c r="C214" t="s">
        <v>89</v>
      </c>
      <c r="D214">
        <v>6.5000000000000002E-2</v>
      </c>
      <c r="E214">
        <v>6.7000000000000004E-2</v>
      </c>
      <c r="F214">
        <v>1.9E-2</v>
      </c>
      <c r="G214">
        <v>1.4999999999999999E-2</v>
      </c>
      <c r="H214">
        <v>0</v>
      </c>
    </row>
    <row r="215" spans="1:8" x14ac:dyDescent="0.35">
      <c r="A215">
        <v>98303</v>
      </c>
      <c r="B215" t="s">
        <v>140</v>
      </c>
      <c r="C215" t="s">
        <v>141</v>
      </c>
      <c r="D215">
        <v>6.0999999999999999E-2</v>
      </c>
      <c r="E215">
        <v>9.9000000000000005E-2</v>
      </c>
      <c r="F215">
        <v>3.0000000000000001E-3</v>
      </c>
      <c r="G215">
        <v>1E-3</v>
      </c>
      <c r="H215">
        <v>0</v>
      </c>
    </row>
    <row r="216" spans="1:8" x14ac:dyDescent="0.35">
      <c r="A216">
        <v>98304</v>
      </c>
      <c r="B216" t="s">
        <v>140</v>
      </c>
      <c r="C216" t="s">
        <v>141</v>
      </c>
      <c r="D216">
        <v>8.3000000000000004E-2</v>
      </c>
      <c r="E216">
        <v>7.1999999999999995E-2</v>
      </c>
      <c r="F216">
        <v>0.02</v>
      </c>
      <c r="G216">
        <v>1.6E-2</v>
      </c>
      <c r="H216">
        <v>0</v>
      </c>
    </row>
    <row r="217" spans="1:8" x14ac:dyDescent="0.35">
      <c r="A217">
        <v>98305</v>
      </c>
      <c r="B217" t="s">
        <v>142</v>
      </c>
      <c r="C217" t="s">
        <v>143</v>
      </c>
      <c r="D217">
        <v>5.1999999999999998E-2</v>
      </c>
      <c r="E217">
        <v>0.09</v>
      </c>
      <c r="F217">
        <v>1.2999999999999999E-2</v>
      </c>
      <c r="G217">
        <v>0.01</v>
      </c>
      <c r="H217">
        <v>0</v>
      </c>
    </row>
    <row r="218" spans="1:8" x14ac:dyDescent="0.35">
      <c r="A218">
        <v>98310</v>
      </c>
      <c r="B218" t="s">
        <v>144</v>
      </c>
      <c r="C218" t="s">
        <v>145</v>
      </c>
      <c r="D218">
        <v>5.2999999999999999E-2</v>
      </c>
      <c r="E218">
        <v>6.0999999999999999E-2</v>
      </c>
      <c r="F218">
        <v>2E-3</v>
      </c>
      <c r="G218">
        <v>0.01</v>
      </c>
      <c r="H218">
        <v>0</v>
      </c>
    </row>
    <row r="219" spans="1:8" x14ac:dyDescent="0.35">
      <c r="A219">
        <v>98311</v>
      </c>
      <c r="B219" t="s">
        <v>146</v>
      </c>
      <c r="C219" t="s">
        <v>147</v>
      </c>
      <c r="D219">
        <v>5.7000000000000002E-2</v>
      </c>
      <c r="E219">
        <v>9.4E-2</v>
      </c>
      <c r="F219">
        <v>1.7000000000000001E-2</v>
      </c>
      <c r="G219">
        <v>2.1000000000000001E-2</v>
      </c>
      <c r="H219">
        <v>0</v>
      </c>
    </row>
    <row r="220" spans="1:8" x14ac:dyDescent="0.35">
      <c r="A220">
        <v>98312</v>
      </c>
      <c r="B220" t="s">
        <v>146</v>
      </c>
      <c r="C220" t="s">
        <v>147</v>
      </c>
      <c r="D220">
        <v>6.0999999999999999E-2</v>
      </c>
      <c r="E220">
        <v>6.4000000000000001E-2</v>
      </c>
      <c r="F220">
        <v>1.6E-2</v>
      </c>
      <c r="G220">
        <v>2.3E-2</v>
      </c>
      <c r="H220">
        <v>0</v>
      </c>
    </row>
    <row r="221" spans="1:8" x14ac:dyDescent="0.35">
      <c r="A221">
        <v>98314</v>
      </c>
      <c r="B221" t="s">
        <v>144</v>
      </c>
      <c r="C221" t="s">
        <v>145</v>
      </c>
      <c r="D221">
        <v>7.2999999999999995E-2</v>
      </c>
      <c r="E221">
        <v>6.6000000000000003E-2</v>
      </c>
      <c r="F221">
        <v>0.01</v>
      </c>
      <c r="G221">
        <v>2.1999999999999999E-2</v>
      </c>
      <c r="H221">
        <v>0</v>
      </c>
    </row>
    <row r="222" spans="1:8" x14ac:dyDescent="0.35">
      <c r="A222">
        <v>98315</v>
      </c>
      <c r="B222" t="s">
        <v>146</v>
      </c>
      <c r="C222" t="s">
        <v>147</v>
      </c>
      <c r="D222">
        <v>6.3E-2</v>
      </c>
      <c r="E222">
        <v>8.8999999999999996E-2</v>
      </c>
      <c r="F222">
        <v>4.0000000000000001E-3</v>
      </c>
      <c r="G222">
        <v>1E-3</v>
      </c>
      <c r="H222">
        <v>0</v>
      </c>
    </row>
    <row r="223" spans="1:8" x14ac:dyDescent="0.35">
      <c r="A223">
        <v>98320</v>
      </c>
      <c r="B223" t="s">
        <v>148</v>
      </c>
      <c r="C223" t="s">
        <v>149</v>
      </c>
      <c r="D223">
        <v>6.3E-2</v>
      </c>
      <c r="E223">
        <v>9.4E-2</v>
      </c>
      <c r="F223">
        <v>1.4999999999999999E-2</v>
      </c>
      <c r="G223">
        <v>4.0000000000000001E-3</v>
      </c>
      <c r="H223">
        <v>0</v>
      </c>
    </row>
    <row r="224" spans="1:8" x14ac:dyDescent="0.35">
      <c r="A224">
        <v>98321</v>
      </c>
      <c r="B224" t="s">
        <v>140</v>
      </c>
      <c r="C224" t="s">
        <v>141</v>
      </c>
      <c r="D224">
        <v>6.7000000000000004E-2</v>
      </c>
      <c r="E224">
        <v>8.5000000000000006E-2</v>
      </c>
      <c r="F224">
        <v>8.0000000000000002E-3</v>
      </c>
      <c r="G224">
        <v>2.1000000000000001E-2</v>
      </c>
      <c r="H224">
        <v>0</v>
      </c>
    </row>
    <row r="225" spans="1:8" x14ac:dyDescent="0.35">
      <c r="A225">
        <v>98322</v>
      </c>
      <c r="B225" t="s">
        <v>146</v>
      </c>
      <c r="C225" t="s">
        <v>147</v>
      </c>
      <c r="D225">
        <v>7.4999999999999997E-2</v>
      </c>
      <c r="E225">
        <v>0.05</v>
      </c>
      <c r="F225">
        <v>1.7000000000000001E-2</v>
      </c>
      <c r="G225">
        <v>2.3E-2</v>
      </c>
      <c r="H225">
        <v>0</v>
      </c>
    </row>
    <row r="226" spans="1:8" x14ac:dyDescent="0.35">
      <c r="A226">
        <v>98323</v>
      </c>
      <c r="B226" t="s">
        <v>140</v>
      </c>
      <c r="C226" t="s">
        <v>141</v>
      </c>
      <c r="D226">
        <v>7.1999999999999995E-2</v>
      </c>
      <c r="E226">
        <v>8.5000000000000006E-2</v>
      </c>
      <c r="F226">
        <v>1.7000000000000001E-2</v>
      </c>
      <c r="G226">
        <v>8.0000000000000002E-3</v>
      </c>
      <c r="H226">
        <v>0</v>
      </c>
    </row>
    <row r="227" spans="1:8" x14ac:dyDescent="0.35">
      <c r="A227">
        <v>98324</v>
      </c>
      <c r="B227" t="s">
        <v>142</v>
      </c>
      <c r="C227" t="s">
        <v>143</v>
      </c>
      <c r="D227">
        <v>6.2E-2</v>
      </c>
      <c r="E227">
        <v>9.8000000000000004E-2</v>
      </c>
      <c r="F227">
        <v>2.3E-2</v>
      </c>
      <c r="G227">
        <v>0.01</v>
      </c>
      <c r="H227">
        <v>0</v>
      </c>
    </row>
    <row r="228" spans="1:8" x14ac:dyDescent="0.35">
      <c r="A228">
        <v>98325</v>
      </c>
      <c r="B228" t="s">
        <v>148</v>
      </c>
      <c r="C228" t="s">
        <v>149</v>
      </c>
      <c r="D228">
        <v>7.9000000000000001E-2</v>
      </c>
      <c r="E228">
        <v>8.5000000000000006E-2</v>
      </c>
      <c r="F228">
        <v>0.01</v>
      </c>
      <c r="G228">
        <v>1.0999999999999999E-2</v>
      </c>
      <c r="H228">
        <v>0</v>
      </c>
    </row>
    <row r="229" spans="1:8" x14ac:dyDescent="0.35">
      <c r="A229">
        <v>98326</v>
      </c>
      <c r="B229" t="s">
        <v>142</v>
      </c>
      <c r="C229" t="s">
        <v>143</v>
      </c>
      <c r="D229">
        <v>7.0000000000000007E-2</v>
      </c>
      <c r="E229">
        <v>0.06</v>
      </c>
      <c r="F229">
        <v>2E-3</v>
      </c>
      <c r="G229">
        <v>3.0000000000000001E-3</v>
      </c>
      <c r="H229">
        <v>0</v>
      </c>
    </row>
    <row r="230" spans="1:8" x14ac:dyDescent="0.35">
      <c r="A230">
        <v>98327</v>
      </c>
      <c r="B230" t="s">
        <v>150</v>
      </c>
      <c r="C230" t="s">
        <v>151</v>
      </c>
      <c r="D230">
        <v>9.2999999999999999E-2</v>
      </c>
      <c r="E230">
        <v>6.5000000000000002E-2</v>
      </c>
      <c r="F230">
        <v>2.1999999999999999E-2</v>
      </c>
      <c r="G230">
        <v>4.0000000000000001E-3</v>
      </c>
      <c r="H230">
        <v>0</v>
      </c>
    </row>
    <row r="231" spans="1:8" x14ac:dyDescent="0.35">
      <c r="A231">
        <v>98328</v>
      </c>
      <c r="B231" t="s">
        <v>140</v>
      </c>
      <c r="C231" t="s">
        <v>141</v>
      </c>
      <c r="D231">
        <v>8.1000000000000003E-2</v>
      </c>
      <c r="E231">
        <v>8.8999999999999996E-2</v>
      </c>
      <c r="F231">
        <v>0.02</v>
      </c>
      <c r="G231">
        <v>2.5000000000000001E-2</v>
      </c>
      <c r="H231">
        <v>0</v>
      </c>
    </row>
    <row r="232" spans="1:8" x14ac:dyDescent="0.35">
      <c r="A232">
        <v>98329</v>
      </c>
      <c r="B232" t="s">
        <v>140</v>
      </c>
      <c r="C232" t="s">
        <v>141</v>
      </c>
      <c r="D232">
        <v>6.4000000000000001E-2</v>
      </c>
      <c r="E232">
        <v>7.0000000000000007E-2</v>
      </c>
      <c r="F232">
        <v>2E-3</v>
      </c>
      <c r="G232">
        <v>2.5000000000000001E-2</v>
      </c>
      <c r="H232">
        <v>0</v>
      </c>
    </row>
    <row r="233" spans="1:8" x14ac:dyDescent="0.35">
      <c r="A233">
        <v>98330</v>
      </c>
      <c r="B233" t="s">
        <v>140</v>
      </c>
      <c r="C233" t="s">
        <v>141</v>
      </c>
      <c r="D233">
        <v>0.09</v>
      </c>
      <c r="E233">
        <v>8.2000000000000003E-2</v>
      </c>
      <c r="F233">
        <v>8.0000000000000002E-3</v>
      </c>
      <c r="G233">
        <v>1E-3</v>
      </c>
      <c r="H233">
        <v>0</v>
      </c>
    </row>
    <row r="234" spans="1:8" x14ac:dyDescent="0.35">
      <c r="A234">
        <v>98331</v>
      </c>
      <c r="B234" t="s">
        <v>152</v>
      </c>
      <c r="C234" t="s">
        <v>153</v>
      </c>
      <c r="D234">
        <v>9.5000000000000001E-2</v>
      </c>
      <c r="E234">
        <v>7.1999999999999995E-2</v>
      </c>
      <c r="F234">
        <v>2.3E-2</v>
      </c>
      <c r="G234">
        <v>1.2E-2</v>
      </c>
      <c r="H234">
        <v>0</v>
      </c>
    </row>
    <row r="235" spans="1:8" x14ac:dyDescent="0.35">
      <c r="A235">
        <v>98332</v>
      </c>
      <c r="B235" t="s">
        <v>140</v>
      </c>
      <c r="C235" t="s">
        <v>141</v>
      </c>
      <c r="D235">
        <v>7.1999999999999995E-2</v>
      </c>
      <c r="E235">
        <v>6.4000000000000001E-2</v>
      </c>
      <c r="F235">
        <v>0.02</v>
      </c>
      <c r="G235">
        <v>6.0000000000000001E-3</v>
      </c>
      <c r="H235">
        <v>0</v>
      </c>
    </row>
    <row r="236" spans="1:8" x14ac:dyDescent="0.35">
      <c r="A236">
        <v>98333</v>
      </c>
      <c r="B236" t="s">
        <v>140</v>
      </c>
      <c r="C236" t="s">
        <v>141</v>
      </c>
      <c r="D236">
        <v>6.2E-2</v>
      </c>
      <c r="E236">
        <v>9.7000000000000003E-2</v>
      </c>
      <c r="F236">
        <v>2E-3</v>
      </c>
      <c r="G236">
        <v>1.9E-2</v>
      </c>
      <c r="H236">
        <v>0</v>
      </c>
    </row>
    <row r="237" spans="1:8" x14ac:dyDescent="0.35">
      <c r="A237">
        <v>98335</v>
      </c>
      <c r="B237" t="s">
        <v>140</v>
      </c>
      <c r="C237" t="s">
        <v>141</v>
      </c>
      <c r="D237">
        <v>6.5000000000000002E-2</v>
      </c>
      <c r="E237">
        <v>8.4000000000000005E-2</v>
      </c>
      <c r="F237">
        <v>2.3E-2</v>
      </c>
      <c r="G237">
        <v>2.1999999999999999E-2</v>
      </c>
      <c r="H237">
        <v>0</v>
      </c>
    </row>
    <row r="238" spans="1:8" x14ac:dyDescent="0.35">
      <c r="A238">
        <v>98336</v>
      </c>
      <c r="B238" t="s">
        <v>154</v>
      </c>
      <c r="C238" t="s">
        <v>155</v>
      </c>
      <c r="D238">
        <v>6.7000000000000004E-2</v>
      </c>
      <c r="E238">
        <v>9.1999999999999998E-2</v>
      </c>
      <c r="F238">
        <v>1.2999999999999999E-2</v>
      </c>
      <c r="G238">
        <v>8.0000000000000002E-3</v>
      </c>
      <c r="H238">
        <v>0</v>
      </c>
    </row>
    <row r="239" spans="1:8" x14ac:dyDescent="0.35">
      <c r="A239">
        <v>98337</v>
      </c>
      <c r="B239" t="s">
        <v>144</v>
      </c>
      <c r="C239" t="s">
        <v>145</v>
      </c>
      <c r="D239">
        <v>8.2000000000000003E-2</v>
      </c>
      <c r="E239">
        <v>9.1999999999999998E-2</v>
      </c>
      <c r="F239">
        <v>1.4999999999999999E-2</v>
      </c>
      <c r="G239">
        <v>1.0999999999999999E-2</v>
      </c>
      <c r="H239">
        <v>0</v>
      </c>
    </row>
    <row r="240" spans="1:8" x14ac:dyDescent="0.35">
      <c r="A240">
        <v>98338</v>
      </c>
      <c r="B240" t="s">
        <v>140</v>
      </c>
      <c r="C240" t="s">
        <v>141</v>
      </c>
      <c r="D240">
        <v>6.8000000000000005E-2</v>
      </c>
      <c r="E240">
        <v>5.1999999999999998E-2</v>
      </c>
      <c r="F240">
        <v>2.5000000000000001E-2</v>
      </c>
      <c r="G240">
        <v>5.0000000000000001E-3</v>
      </c>
      <c r="H240">
        <v>0</v>
      </c>
    </row>
    <row r="241" spans="1:8" x14ac:dyDescent="0.35">
      <c r="A241">
        <v>98339</v>
      </c>
      <c r="B241" t="s">
        <v>148</v>
      </c>
      <c r="C241" t="s">
        <v>149</v>
      </c>
      <c r="D241">
        <v>6.7000000000000004E-2</v>
      </c>
      <c r="E241">
        <v>8.6999999999999994E-2</v>
      </c>
      <c r="F241">
        <v>2.1000000000000001E-2</v>
      </c>
      <c r="G241">
        <v>1.2E-2</v>
      </c>
      <c r="H241">
        <v>0</v>
      </c>
    </row>
    <row r="242" spans="1:8" x14ac:dyDescent="0.35">
      <c r="A242">
        <v>98340</v>
      </c>
      <c r="B242" t="s">
        <v>146</v>
      </c>
      <c r="C242" t="s">
        <v>147</v>
      </c>
      <c r="D242">
        <v>8.7999999999999995E-2</v>
      </c>
      <c r="E242">
        <v>8.4000000000000005E-2</v>
      </c>
      <c r="F242">
        <v>1.9E-2</v>
      </c>
      <c r="G242">
        <v>3.0000000000000001E-3</v>
      </c>
      <c r="H242">
        <v>0</v>
      </c>
    </row>
    <row r="243" spans="1:8" x14ac:dyDescent="0.35">
      <c r="A243">
        <v>98342</v>
      </c>
      <c r="B243" t="s">
        <v>146</v>
      </c>
      <c r="C243" t="s">
        <v>147</v>
      </c>
      <c r="D243">
        <v>6.7000000000000004E-2</v>
      </c>
      <c r="E243">
        <v>5.7000000000000002E-2</v>
      </c>
      <c r="F243">
        <v>3.0000000000000001E-3</v>
      </c>
      <c r="G243">
        <v>1.7000000000000001E-2</v>
      </c>
      <c r="H243">
        <v>0</v>
      </c>
    </row>
    <row r="244" spans="1:8" x14ac:dyDescent="0.35">
      <c r="A244">
        <v>98343</v>
      </c>
      <c r="B244" t="s">
        <v>142</v>
      </c>
      <c r="C244" t="s">
        <v>143</v>
      </c>
      <c r="D244">
        <v>9.8000000000000004E-2</v>
      </c>
      <c r="E244">
        <v>9.7000000000000003E-2</v>
      </c>
      <c r="F244">
        <v>1.0999999999999999E-2</v>
      </c>
      <c r="G244">
        <v>4.0000000000000001E-3</v>
      </c>
      <c r="H244">
        <v>0</v>
      </c>
    </row>
    <row r="245" spans="1:8" x14ac:dyDescent="0.35">
      <c r="A245">
        <v>98344</v>
      </c>
      <c r="B245" t="s">
        <v>140</v>
      </c>
      <c r="C245" t="s">
        <v>141</v>
      </c>
      <c r="D245">
        <v>5.0999999999999997E-2</v>
      </c>
      <c r="E245">
        <v>6.9000000000000006E-2</v>
      </c>
      <c r="F245">
        <v>4.0000000000000001E-3</v>
      </c>
      <c r="G245">
        <v>1.4999999999999999E-2</v>
      </c>
      <c r="H245">
        <v>0</v>
      </c>
    </row>
    <row r="246" spans="1:8" x14ac:dyDescent="0.35">
      <c r="A246">
        <v>98345</v>
      </c>
      <c r="B246" t="s">
        <v>146</v>
      </c>
      <c r="C246" t="s">
        <v>147</v>
      </c>
      <c r="D246">
        <v>6.6000000000000003E-2</v>
      </c>
      <c r="E246">
        <v>0.09</v>
      </c>
      <c r="F246">
        <v>3.0000000000000001E-3</v>
      </c>
      <c r="G246">
        <v>8.0000000000000002E-3</v>
      </c>
      <c r="H246">
        <v>0</v>
      </c>
    </row>
    <row r="247" spans="1:8" x14ac:dyDescent="0.35">
      <c r="A247">
        <v>98346</v>
      </c>
      <c r="B247" t="s">
        <v>146</v>
      </c>
      <c r="C247" t="s">
        <v>147</v>
      </c>
      <c r="D247">
        <v>6.4000000000000001E-2</v>
      </c>
      <c r="E247">
        <v>0.09</v>
      </c>
      <c r="F247">
        <v>2.1999999999999999E-2</v>
      </c>
      <c r="G247">
        <v>4.0000000000000001E-3</v>
      </c>
      <c r="H247">
        <v>0</v>
      </c>
    </row>
    <row r="248" spans="1:8" x14ac:dyDescent="0.35">
      <c r="A248">
        <v>98348</v>
      </c>
      <c r="B248" t="s">
        <v>140</v>
      </c>
      <c r="C248" t="s">
        <v>141</v>
      </c>
      <c r="D248">
        <v>6.5000000000000002E-2</v>
      </c>
      <c r="E248">
        <v>8.2000000000000003E-2</v>
      </c>
      <c r="F248">
        <v>1.2E-2</v>
      </c>
      <c r="G248">
        <v>1.2999999999999999E-2</v>
      </c>
      <c r="H248">
        <v>0</v>
      </c>
    </row>
    <row r="249" spans="1:8" x14ac:dyDescent="0.35">
      <c r="A249">
        <v>98349</v>
      </c>
      <c r="B249" t="s">
        <v>140</v>
      </c>
      <c r="C249" t="s">
        <v>141</v>
      </c>
      <c r="D249">
        <v>8.3000000000000004E-2</v>
      </c>
      <c r="E249">
        <v>5.3999999999999999E-2</v>
      </c>
      <c r="F249">
        <v>1.2E-2</v>
      </c>
      <c r="G249">
        <v>1.7000000000000001E-2</v>
      </c>
      <c r="H249">
        <v>0</v>
      </c>
    </row>
    <row r="250" spans="1:8" x14ac:dyDescent="0.35">
      <c r="A250">
        <v>98350</v>
      </c>
      <c r="B250" t="s">
        <v>142</v>
      </c>
      <c r="C250" t="s">
        <v>143</v>
      </c>
      <c r="D250">
        <v>0.05</v>
      </c>
      <c r="E250">
        <v>9.5000000000000001E-2</v>
      </c>
      <c r="F250">
        <v>8.0000000000000002E-3</v>
      </c>
      <c r="G250">
        <v>1.6E-2</v>
      </c>
      <c r="H250">
        <v>0</v>
      </c>
    </row>
    <row r="251" spans="1:8" x14ac:dyDescent="0.35">
      <c r="A251">
        <v>98351</v>
      </c>
      <c r="B251" t="s">
        <v>140</v>
      </c>
      <c r="C251" t="s">
        <v>141</v>
      </c>
      <c r="D251">
        <v>5.5E-2</v>
      </c>
      <c r="E251">
        <v>9.7000000000000003E-2</v>
      </c>
      <c r="F251">
        <v>1.7999999999999999E-2</v>
      </c>
      <c r="G251">
        <v>2.4E-2</v>
      </c>
      <c r="H251">
        <v>0</v>
      </c>
    </row>
    <row r="252" spans="1:8" x14ac:dyDescent="0.35">
      <c r="A252">
        <v>98352</v>
      </c>
      <c r="B252" t="s">
        <v>156</v>
      </c>
      <c r="C252" t="s">
        <v>157</v>
      </c>
      <c r="D252">
        <v>9.5000000000000001E-2</v>
      </c>
      <c r="E252">
        <v>5.8000000000000003E-2</v>
      </c>
      <c r="F252">
        <v>1.2E-2</v>
      </c>
      <c r="G252">
        <v>2E-3</v>
      </c>
      <c r="H252">
        <v>0</v>
      </c>
    </row>
    <row r="253" spans="1:8" x14ac:dyDescent="0.35">
      <c r="A253">
        <v>98353</v>
      </c>
      <c r="B253" t="s">
        <v>146</v>
      </c>
      <c r="C253" t="s">
        <v>147</v>
      </c>
      <c r="D253">
        <v>5.8999999999999997E-2</v>
      </c>
      <c r="E253">
        <v>5.7000000000000002E-2</v>
      </c>
      <c r="F253">
        <v>1.0999999999999999E-2</v>
      </c>
      <c r="G253">
        <v>7.0000000000000001E-3</v>
      </c>
      <c r="H253">
        <v>0</v>
      </c>
    </row>
    <row r="254" spans="1:8" x14ac:dyDescent="0.35">
      <c r="A254">
        <v>98354</v>
      </c>
      <c r="B254" t="s">
        <v>158</v>
      </c>
      <c r="C254" t="s">
        <v>159</v>
      </c>
      <c r="D254">
        <v>6.6000000000000003E-2</v>
      </c>
      <c r="E254">
        <v>8.3000000000000004E-2</v>
      </c>
      <c r="F254">
        <v>1.2999999999999999E-2</v>
      </c>
      <c r="G254">
        <v>4.0000000000000001E-3</v>
      </c>
      <c r="H254">
        <v>0</v>
      </c>
    </row>
    <row r="255" spans="1:8" x14ac:dyDescent="0.35">
      <c r="A255">
        <v>98355</v>
      </c>
      <c r="B255" t="s">
        <v>154</v>
      </c>
      <c r="C255" t="s">
        <v>155</v>
      </c>
      <c r="D255">
        <v>0.08</v>
      </c>
      <c r="E255">
        <v>5.7000000000000002E-2</v>
      </c>
      <c r="F255">
        <v>4.0000000000000001E-3</v>
      </c>
      <c r="G255">
        <v>6.0000000000000001E-3</v>
      </c>
      <c r="H255">
        <v>0</v>
      </c>
    </row>
    <row r="256" spans="1:8" x14ac:dyDescent="0.35">
      <c r="A256">
        <v>98356</v>
      </c>
      <c r="B256" t="s">
        <v>154</v>
      </c>
      <c r="C256" t="s">
        <v>155</v>
      </c>
      <c r="D256">
        <v>8.5999999999999993E-2</v>
      </c>
      <c r="E256">
        <v>0.08</v>
      </c>
      <c r="F256">
        <v>8.0000000000000002E-3</v>
      </c>
      <c r="G256">
        <v>2.5000000000000001E-2</v>
      </c>
      <c r="H256">
        <v>0</v>
      </c>
    </row>
    <row r="257" spans="1:8" x14ac:dyDescent="0.35">
      <c r="A257">
        <v>98357</v>
      </c>
      <c r="B257" t="s">
        <v>142</v>
      </c>
      <c r="C257" t="s">
        <v>143</v>
      </c>
      <c r="D257">
        <v>8.8999999999999996E-2</v>
      </c>
      <c r="E257">
        <v>9.9000000000000005E-2</v>
      </c>
      <c r="F257">
        <v>1.6E-2</v>
      </c>
      <c r="G257">
        <v>8.9999999999999993E-3</v>
      </c>
      <c r="H257">
        <v>0</v>
      </c>
    </row>
    <row r="258" spans="1:8" x14ac:dyDescent="0.35">
      <c r="A258">
        <v>98358</v>
      </c>
      <c r="B258" t="s">
        <v>148</v>
      </c>
      <c r="C258" t="s">
        <v>149</v>
      </c>
      <c r="D258">
        <v>5.8000000000000003E-2</v>
      </c>
      <c r="E258">
        <v>7.6999999999999999E-2</v>
      </c>
      <c r="F258">
        <v>1.4E-2</v>
      </c>
      <c r="G258">
        <v>1.4E-2</v>
      </c>
      <c r="H258">
        <v>0</v>
      </c>
    </row>
    <row r="259" spans="1:8" x14ac:dyDescent="0.35">
      <c r="A259">
        <v>98359</v>
      </c>
      <c r="B259" t="s">
        <v>146</v>
      </c>
      <c r="C259" t="s">
        <v>147</v>
      </c>
      <c r="D259">
        <v>6.6000000000000003E-2</v>
      </c>
      <c r="E259">
        <v>6.8000000000000005E-2</v>
      </c>
      <c r="F259">
        <v>1.4E-2</v>
      </c>
      <c r="G259">
        <v>1.4999999999999999E-2</v>
      </c>
      <c r="H259">
        <v>0</v>
      </c>
    </row>
    <row r="260" spans="1:8" x14ac:dyDescent="0.35">
      <c r="A260">
        <v>98360</v>
      </c>
      <c r="B260" t="s">
        <v>140</v>
      </c>
      <c r="C260" t="s">
        <v>141</v>
      </c>
      <c r="D260">
        <v>9.6000000000000002E-2</v>
      </c>
      <c r="E260">
        <v>9.6000000000000002E-2</v>
      </c>
      <c r="F260">
        <v>2.1999999999999999E-2</v>
      </c>
      <c r="G260">
        <v>3.0000000000000001E-3</v>
      </c>
      <c r="H260">
        <v>0</v>
      </c>
    </row>
    <row r="261" spans="1:8" x14ac:dyDescent="0.35">
      <c r="A261">
        <v>98361</v>
      </c>
      <c r="B261" t="s">
        <v>154</v>
      </c>
      <c r="C261" t="s">
        <v>155</v>
      </c>
      <c r="D261">
        <v>0.06</v>
      </c>
      <c r="E261">
        <v>7.6999999999999999E-2</v>
      </c>
      <c r="F261">
        <v>2.1999999999999999E-2</v>
      </c>
      <c r="G261">
        <v>0.01</v>
      </c>
      <c r="H261">
        <v>0</v>
      </c>
    </row>
    <row r="262" spans="1:8" x14ac:dyDescent="0.35">
      <c r="A262">
        <v>98362</v>
      </c>
      <c r="B262" t="s">
        <v>160</v>
      </c>
      <c r="C262" t="s">
        <v>161</v>
      </c>
      <c r="D262">
        <v>9.2999999999999999E-2</v>
      </c>
      <c r="E262">
        <v>5.1999999999999998E-2</v>
      </c>
      <c r="F262">
        <v>1.4E-2</v>
      </c>
      <c r="G262">
        <v>1.2999999999999999E-2</v>
      </c>
      <c r="H262">
        <v>0</v>
      </c>
    </row>
    <row r="263" spans="1:8" x14ac:dyDescent="0.35">
      <c r="A263">
        <v>98363</v>
      </c>
      <c r="B263" t="s">
        <v>160</v>
      </c>
      <c r="C263" t="s">
        <v>161</v>
      </c>
      <c r="D263">
        <v>7.0000000000000007E-2</v>
      </c>
      <c r="E263">
        <v>6.0999999999999999E-2</v>
      </c>
      <c r="F263">
        <v>0</v>
      </c>
      <c r="G263">
        <v>2.1000000000000001E-2</v>
      </c>
      <c r="H263">
        <v>0</v>
      </c>
    </row>
    <row r="264" spans="1:8" x14ac:dyDescent="0.35">
      <c r="A264">
        <v>98364</v>
      </c>
      <c r="B264" t="s">
        <v>146</v>
      </c>
      <c r="C264" t="s">
        <v>147</v>
      </c>
      <c r="D264">
        <v>5.2999999999999999E-2</v>
      </c>
      <c r="E264">
        <v>6.8000000000000005E-2</v>
      </c>
      <c r="F264">
        <v>1.9E-2</v>
      </c>
      <c r="G264">
        <v>2E-3</v>
      </c>
      <c r="H264">
        <v>0</v>
      </c>
    </row>
    <row r="265" spans="1:8" x14ac:dyDescent="0.35">
      <c r="A265">
        <v>98365</v>
      </c>
      <c r="B265" t="s">
        <v>148</v>
      </c>
      <c r="C265" t="s">
        <v>149</v>
      </c>
      <c r="D265">
        <v>5.1999999999999998E-2</v>
      </c>
      <c r="E265">
        <v>5.8000000000000003E-2</v>
      </c>
      <c r="F265">
        <v>2E-3</v>
      </c>
      <c r="G265">
        <v>3.0000000000000001E-3</v>
      </c>
      <c r="H265">
        <v>0</v>
      </c>
    </row>
    <row r="266" spans="1:8" x14ac:dyDescent="0.35">
      <c r="A266">
        <v>98366</v>
      </c>
      <c r="B266" t="s">
        <v>162</v>
      </c>
      <c r="C266" t="s">
        <v>163</v>
      </c>
      <c r="D266">
        <v>6.4000000000000001E-2</v>
      </c>
      <c r="E266">
        <v>6.6000000000000003E-2</v>
      </c>
      <c r="F266">
        <v>0.02</v>
      </c>
      <c r="G266">
        <v>2.5000000000000001E-2</v>
      </c>
      <c r="H266">
        <v>0</v>
      </c>
    </row>
    <row r="267" spans="1:8" x14ac:dyDescent="0.35">
      <c r="A267">
        <v>98367</v>
      </c>
      <c r="B267" t="s">
        <v>146</v>
      </c>
      <c r="C267" t="s">
        <v>147</v>
      </c>
      <c r="D267">
        <v>7.0000000000000007E-2</v>
      </c>
      <c r="E267">
        <v>9.8000000000000004E-2</v>
      </c>
      <c r="F267">
        <v>1.2999999999999999E-2</v>
      </c>
      <c r="G267">
        <v>1.0999999999999999E-2</v>
      </c>
      <c r="H267">
        <v>0</v>
      </c>
    </row>
    <row r="268" spans="1:8" x14ac:dyDescent="0.35">
      <c r="A268">
        <v>98368</v>
      </c>
      <c r="B268" t="s">
        <v>164</v>
      </c>
      <c r="C268" t="s">
        <v>165</v>
      </c>
      <c r="D268">
        <v>5.8000000000000003E-2</v>
      </c>
      <c r="E268">
        <v>8.5000000000000006E-2</v>
      </c>
      <c r="F268">
        <v>1.9E-2</v>
      </c>
      <c r="G268">
        <v>8.9999999999999993E-3</v>
      </c>
      <c r="H268">
        <v>0</v>
      </c>
    </row>
    <row r="269" spans="1:8" x14ac:dyDescent="0.35">
      <c r="A269">
        <v>98370</v>
      </c>
      <c r="B269" t="s">
        <v>146</v>
      </c>
      <c r="C269" t="s">
        <v>147</v>
      </c>
      <c r="D269">
        <v>0.06</v>
      </c>
      <c r="E269">
        <v>8.8999999999999996E-2</v>
      </c>
      <c r="F269">
        <v>1E-3</v>
      </c>
      <c r="G269">
        <v>1E-3</v>
      </c>
      <c r="H269">
        <v>0</v>
      </c>
    </row>
    <row r="270" spans="1:8" x14ac:dyDescent="0.35">
      <c r="A270">
        <v>98371</v>
      </c>
      <c r="B270" t="s">
        <v>166</v>
      </c>
      <c r="C270" t="s">
        <v>167</v>
      </c>
      <c r="D270">
        <v>7.3999999999999996E-2</v>
      </c>
      <c r="E270">
        <v>5.0999999999999997E-2</v>
      </c>
      <c r="F270">
        <v>1.4E-2</v>
      </c>
      <c r="G270">
        <v>1.0999999999999999E-2</v>
      </c>
      <c r="H270">
        <v>0</v>
      </c>
    </row>
    <row r="271" spans="1:8" x14ac:dyDescent="0.35">
      <c r="A271">
        <v>98372</v>
      </c>
      <c r="B271" t="s">
        <v>166</v>
      </c>
      <c r="C271" t="s">
        <v>167</v>
      </c>
      <c r="D271">
        <v>5.2999999999999999E-2</v>
      </c>
      <c r="E271">
        <v>7.6999999999999999E-2</v>
      </c>
      <c r="F271">
        <v>2.4E-2</v>
      </c>
      <c r="G271">
        <v>1.4999999999999999E-2</v>
      </c>
      <c r="H271">
        <v>0</v>
      </c>
    </row>
    <row r="272" spans="1:8" x14ac:dyDescent="0.35">
      <c r="A272">
        <v>98373</v>
      </c>
      <c r="B272" t="s">
        <v>168</v>
      </c>
      <c r="C272" t="s">
        <v>169</v>
      </c>
      <c r="D272">
        <v>6.7000000000000004E-2</v>
      </c>
      <c r="E272">
        <v>8.4000000000000005E-2</v>
      </c>
      <c r="F272">
        <v>2.5000000000000001E-2</v>
      </c>
      <c r="G272">
        <v>1.7000000000000001E-2</v>
      </c>
      <c r="H272">
        <v>2.9000000000000001E-2</v>
      </c>
    </row>
    <row r="273" spans="1:8" x14ac:dyDescent="0.35">
      <c r="A273">
        <v>98374</v>
      </c>
      <c r="B273" t="s">
        <v>168</v>
      </c>
      <c r="C273" t="s">
        <v>169</v>
      </c>
      <c r="D273">
        <v>5.7000000000000002E-2</v>
      </c>
      <c r="E273">
        <v>6.9000000000000006E-2</v>
      </c>
      <c r="F273">
        <v>2.4E-2</v>
      </c>
      <c r="G273">
        <v>8.9999999999999993E-3</v>
      </c>
      <c r="H273">
        <v>2.9000000000000001E-2</v>
      </c>
    </row>
    <row r="274" spans="1:8" x14ac:dyDescent="0.35">
      <c r="A274">
        <v>98375</v>
      </c>
      <c r="B274" t="s">
        <v>170</v>
      </c>
      <c r="C274" t="s">
        <v>171</v>
      </c>
      <c r="D274">
        <v>5.3999999999999999E-2</v>
      </c>
      <c r="E274">
        <v>7.2999999999999995E-2</v>
      </c>
      <c r="F274">
        <v>1.7999999999999999E-2</v>
      </c>
      <c r="G274">
        <v>2.4E-2</v>
      </c>
      <c r="H274">
        <v>2.3E-2</v>
      </c>
    </row>
    <row r="275" spans="1:8" x14ac:dyDescent="0.35">
      <c r="A275">
        <v>98376</v>
      </c>
      <c r="B275" t="s">
        <v>148</v>
      </c>
      <c r="C275" t="s">
        <v>149</v>
      </c>
      <c r="D275">
        <v>0.05</v>
      </c>
      <c r="E275">
        <v>6.0999999999999999E-2</v>
      </c>
      <c r="F275">
        <v>2.1999999999999999E-2</v>
      </c>
      <c r="G275">
        <v>4.0000000000000001E-3</v>
      </c>
      <c r="H275">
        <v>0</v>
      </c>
    </row>
    <row r="276" spans="1:8" x14ac:dyDescent="0.35">
      <c r="A276">
        <v>98377</v>
      </c>
      <c r="B276" t="s">
        <v>154</v>
      </c>
      <c r="C276" t="s">
        <v>155</v>
      </c>
      <c r="D276">
        <v>9.9000000000000005E-2</v>
      </c>
      <c r="E276">
        <v>6.9000000000000006E-2</v>
      </c>
      <c r="F276">
        <v>2.1999999999999999E-2</v>
      </c>
      <c r="G276">
        <v>2.4E-2</v>
      </c>
      <c r="H276">
        <v>0</v>
      </c>
    </row>
    <row r="277" spans="1:8" x14ac:dyDescent="0.35">
      <c r="A277">
        <v>98378</v>
      </c>
      <c r="B277" t="s">
        <v>162</v>
      </c>
      <c r="C277" t="s">
        <v>163</v>
      </c>
      <c r="D277">
        <v>0.06</v>
      </c>
      <c r="E277">
        <v>7.5999999999999998E-2</v>
      </c>
      <c r="F277">
        <v>1E-3</v>
      </c>
      <c r="G277">
        <v>2.1000000000000001E-2</v>
      </c>
      <c r="H277">
        <v>0</v>
      </c>
    </row>
    <row r="278" spans="1:8" x14ac:dyDescent="0.35">
      <c r="A278">
        <v>98380</v>
      </c>
      <c r="B278" t="s">
        <v>146</v>
      </c>
      <c r="C278" t="s">
        <v>147</v>
      </c>
      <c r="D278">
        <v>6.3E-2</v>
      </c>
      <c r="E278">
        <v>5.1999999999999998E-2</v>
      </c>
      <c r="F278">
        <v>2.5000000000000001E-2</v>
      </c>
      <c r="G278">
        <v>1.2999999999999999E-2</v>
      </c>
      <c r="H278">
        <v>0</v>
      </c>
    </row>
    <row r="279" spans="1:8" x14ac:dyDescent="0.35">
      <c r="A279">
        <v>98381</v>
      </c>
      <c r="B279" t="s">
        <v>142</v>
      </c>
      <c r="C279" t="s">
        <v>143</v>
      </c>
      <c r="D279">
        <v>6.7000000000000004E-2</v>
      </c>
      <c r="E279">
        <v>0.08</v>
      </c>
      <c r="F279">
        <v>6.0000000000000001E-3</v>
      </c>
      <c r="G279">
        <v>1.4E-2</v>
      </c>
      <c r="H279">
        <v>0</v>
      </c>
    </row>
    <row r="280" spans="1:8" x14ac:dyDescent="0.35">
      <c r="A280">
        <v>98382</v>
      </c>
      <c r="B280" t="s">
        <v>142</v>
      </c>
      <c r="C280" t="s">
        <v>143</v>
      </c>
      <c r="D280">
        <v>6.0999999999999999E-2</v>
      </c>
      <c r="E280">
        <v>5.3999999999999999E-2</v>
      </c>
      <c r="F280">
        <v>1.4999999999999999E-2</v>
      </c>
      <c r="G280">
        <v>2.3E-2</v>
      </c>
      <c r="H280">
        <v>0</v>
      </c>
    </row>
    <row r="281" spans="1:8" x14ac:dyDescent="0.35">
      <c r="A281">
        <v>98383</v>
      </c>
      <c r="B281" t="s">
        <v>146</v>
      </c>
      <c r="C281" t="s">
        <v>147</v>
      </c>
      <c r="D281">
        <v>8.8999999999999996E-2</v>
      </c>
      <c r="E281">
        <v>7.8E-2</v>
      </c>
      <c r="F281">
        <v>1.7999999999999999E-2</v>
      </c>
      <c r="G281">
        <v>2.5000000000000001E-2</v>
      </c>
      <c r="H281">
        <v>0</v>
      </c>
    </row>
    <row r="282" spans="1:8" x14ac:dyDescent="0.35">
      <c r="A282">
        <v>98384</v>
      </c>
      <c r="B282" t="s">
        <v>146</v>
      </c>
      <c r="C282" t="s">
        <v>147</v>
      </c>
      <c r="D282">
        <v>0.08</v>
      </c>
      <c r="E282">
        <v>7.1999999999999995E-2</v>
      </c>
      <c r="F282">
        <v>2E-3</v>
      </c>
      <c r="G282">
        <v>1.7999999999999999E-2</v>
      </c>
      <c r="H282">
        <v>0</v>
      </c>
    </row>
    <row r="283" spans="1:8" x14ac:dyDescent="0.35">
      <c r="A283">
        <v>98385</v>
      </c>
      <c r="B283" t="s">
        <v>172</v>
      </c>
      <c r="C283" t="s">
        <v>173</v>
      </c>
      <c r="D283">
        <v>6.2E-2</v>
      </c>
      <c r="E283">
        <v>5.6000000000000001E-2</v>
      </c>
      <c r="F283">
        <v>1.7999999999999999E-2</v>
      </c>
      <c r="G283">
        <v>2.4E-2</v>
      </c>
      <c r="H283">
        <v>0</v>
      </c>
    </row>
    <row r="284" spans="1:8" x14ac:dyDescent="0.35">
      <c r="A284">
        <v>98386</v>
      </c>
      <c r="B284" t="s">
        <v>146</v>
      </c>
      <c r="C284" t="s">
        <v>147</v>
      </c>
      <c r="D284">
        <v>9.8000000000000004E-2</v>
      </c>
      <c r="E284">
        <v>8.5000000000000006E-2</v>
      </c>
      <c r="F284">
        <v>2.1000000000000001E-2</v>
      </c>
      <c r="G284">
        <v>8.9999999999999993E-3</v>
      </c>
      <c r="H284">
        <v>0</v>
      </c>
    </row>
    <row r="285" spans="1:8" x14ac:dyDescent="0.35">
      <c r="A285">
        <v>98387</v>
      </c>
      <c r="B285" t="s">
        <v>168</v>
      </c>
      <c r="C285" t="s">
        <v>169</v>
      </c>
      <c r="D285">
        <v>8.7999999999999995E-2</v>
      </c>
      <c r="E285">
        <v>6.2E-2</v>
      </c>
      <c r="F285">
        <v>1.6E-2</v>
      </c>
      <c r="G285">
        <v>8.0000000000000002E-3</v>
      </c>
      <c r="H285">
        <v>2.9000000000000001E-2</v>
      </c>
    </row>
    <row r="286" spans="1:8" x14ac:dyDescent="0.35">
      <c r="A286">
        <v>98388</v>
      </c>
      <c r="B286" t="s">
        <v>174</v>
      </c>
      <c r="C286" t="s">
        <v>175</v>
      </c>
      <c r="D286">
        <v>5.0999999999999997E-2</v>
      </c>
      <c r="E286">
        <v>5.6000000000000001E-2</v>
      </c>
      <c r="F286">
        <v>1.7000000000000001E-2</v>
      </c>
      <c r="G286">
        <v>0</v>
      </c>
      <c r="H286">
        <v>0</v>
      </c>
    </row>
    <row r="287" spans="1:8" x14ac:dyDescent="0.35">
      <c r="A287">
        <v>98390</v>
      </c>
      <c r="B287" t="s">
        <v>156</v>
      </c>
      <c r="C287" t="s">
        <v>157</v>
      </c>
      <c r="D287">
        <v>5.6000000000000001E-2</v>
      </c>
      <c r="E287">
        <v>5.3999999999999999E-2</v>
      </c>
      <c r="F287">
        <v>2.1999999999999999E-2</v>
      </c>
      <c r="G287">
        <v>5.0000000000000001E-3</v>
      </c>
      <c r="H287">
        <v>0</v>
      </c>
    </row>
    <row r="288" spans="1:8" x14ac:dyDescent="0.35">
      <c r="A288">
        <v>98391</v>
      </c>
      <c r="B288" t="s">
        <v>170</v>
      </c>
      <c r="C288" t="s">
        <v>171</v>
      </c>
      <c r="D288">
        <v>7.1999999999999995E-2</v>
      </c>
      <c r="E288">
        <v>7.3999999999999996E-2</v>
      </c>
      <c r="F288">
        <v>8.9999999999999993E-3</v>
      </c>
      <c r="G288">
        <v>2.3E-2</v>
      </c>
      <c r="H288">
        <v>2.3E-2</v>
      </c>
    </row>
    <row r="289" spans="1:8" x14ac:dyDescent="0.35">
      <c r="A289">
        <v>98392</v>
      </c>
      <c r="B289" t="s">
        <v>146</v>
      </c>
      <c r="C289" t="s">
        <v>147</v>
      </c>
      <c r="D289">
        <v>7.8E-2</v>
      </c>
      <c r="E289">
        <v>9.7000000000000003E-2</v>
      </c>
      <c r="F289">
        <v>6.0000000000000001E-3</v>
      </c>
      <c r="G289">
        <v>1.7000000000000001E-2</v>
      </c>
      <c r="H289">
        <v>0</v>
      </c>
    </row>
    <row r="290" spans="1:8" x14ac:dyDescent="0.35">
      <c r="A290">
        <v>98393</v>
      </c>
      <c r="B290" t="s">
        <v>146</v>
      </c>
      <c r="C290" t="s">
        <v>147</v>
      </c>
      <c r="D290">
        <v>9.0999999999999998E-2</v>
      </c>
      <c r="E290">
        <v>5.5E-2</v>
      </c>
      <c r="F290">
        <v>2.1000000000000001E-2</v>
      </c>
      <c r="G290">
        <v>5.0000000000000001E-3</v>
      </c>
      <c r="H290">
        <v>0</v>
      </c>
    </row>
    <row r="291" spans="1:8" x14ac:dyDescent="0.35">
      <c r="A291">
        <v>98394</v>
      </c>
      <c r="B291" t="s">
        <v>140</v>
      </c>
      <c r="C291" t="s">
        <v>141</v>
      </c>
      <c r="D291">
        <v>5.6000000000000001E-2</v>
      </c>
      <c r="E291">
        <v>5.0999999999999997E-2</v>
      </c>
      <c r="F291">
        <v>1.4999999999999999E-2</v>
      </c>
      <c r="G291">
        <v>2.5000000000000001E-2</v>
      </c>
      <c r="H291">
        <v>0</v>
      </c>
    </row>
    <row r="292" spans="1:8" x14ac:dyDescent="0.35">
      <c r="A292">
        <v>98395</v>
      </c>
      <c r="B292" t="s">
        <v>140</v>
      </c>
      <c r="C292" t="s">
        <v>141</v>
      </c>
      <c r="D292">
        <v>8.4000000000000005E-2</v>
      </c>
      <c r="E292">
        <v>7.2999999999999995E-2</v>
      </c>
      <c r="F292">
        <v>2.3E-2</v>
      </c>
      <c r="G292">
        <v>8.0000000000000002E-3</v>
      </c>
      <c r="H292">
        <v>0</v>
      </c>
    </row>
    <row r="293" spans="1:8" x14ac:dyDescent="0.35">
      <c r="A293">
        <v>98396</v>
      </c>
      <c r="B293" t="s">
        <v>176</v>
      </c>
      <c r="C293" t="s">
        <v>177</v>
      </c>
      <c r="D293">
        <v>6.5000000000000002E-2</v>
      </c>
      <c r="E293">
        <v>0.06</v>
      </c>
      <c r="F293">
        <v>2.1999999999999999E-2</v>
      </c>
      <c r="G293">
        <v>1E-3</v>
      </c>
      <c r="H293">
        <v>0</v>
      </c>
    </row>
    <row r="294" spans="1:8" x14ac:dyDescent="0.35">
      <c r="A294">
        <v>98397</v>
      </c>
      <c r="B294" t="s">
        <v>140</v>
      </c>
      <c r="C294" t="s">
        <v>141</v>
      </c>
      <c r="D294">
        <v>7.3999999999999996E-2</v>
      </c>
      <c r="E294">
        <v>8.6999999999999994E-2</v>
      </c>
      <c r="F294">
        <v>1.2E-2</v>
      </c>
      <c r="G294">
        <v>2.1999999999999999E-2</v>
      </c>
      <c r="H294">
        <v>0</v>
      </c>
    </row>
    <row r="295" spans="1:8" x14ac:dyDescent="0.35">
      <c r="A295">
        <v>98398</v>
      </c>
      <c r="B295" t="s">
        <v>140</v>
      </c>
      <c r="C295" t="s">
        <v>141</v>
      </c>
      <c r="D295">
        <v>7.1999999999999995E-2</v>
      </c>
      <c r="E295">
        <v>6.7000000000000004E-2</v>
      </c>
      <c r="F295">
        <v>1.9E-2</v>
      </c>
      <c r="G295">
        <v>0</v>
      </c>
      <c r="H295">
        <v>0</v>
      </c>
    </row>
    <row r="296" spans="1:8" x14ac:dyDescent="0.35">
      <c r="A296">
        <v>98401</v>
      </c>
      <c r="B296" t="s">
        <v>178</v>
      </c>
      <c r="C296" t="s">
        <v>179</v>
      </c>
      <c r="D296">
        <v>6.3E-2</v>
      </c>
      <c r="E296">
        <v>8.7999999999999995E-2</v>
      </c>
      <c r="F296">
        <v>2.4E-2</v>
      </c>
      <c r="G296">
        <v>7.0000000000000001E-3</v>
      </c>
      <c r="H296">
        <v>0</v>
      </c>
    </row>
    <row r="297" spans="1:8" x14ac:dyDescent="0.35">
      <c r="A297">
        <v>98402</v>
      </c>
      <c r="B297" t="s">
        <v>178</v>
      </c>
      <c r="C297" t="s">
        <v>179</v>
      </c>
      <c r="D297">
        <v>6.7000000000000004E-2</v>
      </c>
      <c r="E297">
        <v>0.08</v>
      </c>
      <c r="F297">
        <v>2.1000000000000001E-2</v>
      </c>
      <c r="G297">
        <v>1.0999999999999999E-2</v>
      </c>
      <c r="H297">
        <v>0</v>
      </c>
    </row>
    <row r="298" spans="1:8" x14ac:dyDescent="0.35">
      <c r="A298">
        <v>98403</v>
      </c>
      <c r="B298" t="s">
        <v>178</v>
      </c>
      <c r="C298" t="s">
        <v>179</v>
      </c>
      <c r="D298">
        <v>7.2999999999999995E-2</v>
      </c>
      <c r="E298">
        <v>8.7999999999999995E-2</v>
      </c>
      <c r="F298">
        <v>2.4E-2</v>
      </c>
      <c r="G298">
        <v>1.7000000000000001E-2</v>
      </c>
      <c r="H298">
        <v>0</v>
      </c>
    </row>
    <row r="299" spans="1:8" x14ac:dyDescent="0.35">
      <c r="A299">
        <v>98404</v>
      </c>
      <c r="B299" t="s">
        <v>178</v>
      </c>
      <c r="C299" t="s">
        <v>179</v>
      </c>
      <c r="D299">
        <v>5.1999999999999998E-2</v>
      </c>
      <c r="E299">
        <v>7.4999999999999997E-2</v>
      </c>
      <c r="F299">
        <v>0</v>
      </c>
      <c r="G299">
        <v>1.7999999999999999E-2</v>
      </c>
      <c r="H299">
        <v>0</v>
      </c>
    </row>
    <row r="300" spans="1:8" x14ac:dyDescent="0.35">
      <c r="A300">
        <v>98405</v>
      </c>
      <c r="B300" t="s">
        <v>178</v>
      </c>
      <c r="C300" t="s">
        <v>179</v>
      </c>
      <c r="D300">
        <v>5.8999999999999997E-2</v>
      </c>
      <c r="E300">
        <v>5.0999999999999997E-2</v>
      </c>
      <c r="F300">
        <v>1.6E-2</v>
      </c>
      <c r="G300">
        <v>1E-3</v>
      </c>
      <c r="H300">
        <v>0</v>
      </c>
    </row>
    <row r="301" spans="1:8" x14ac:dyDescent="0.35">
      <c r="A301">
        <v>98406</v>
      </c>
      <c r="B301" t="s">
        <v>178</v>
      </c>
      <c r="C301" t="s">
        <v>179</v>
      </c>
      <c r="D301">
        <v>5.5E-2</v>
      </c>
      <c r="E301">
        <v>7.0000000000000007E-2</v>
      </c>
      <c r="F301">
        <v>1.4E-2</v>
      </c>
      <c r="G301">
        <v>1.9E-2</v>
      </c>
      <c r="H301">
        <v>0</v>
      </c>
    </row>
    <row r="302" spans="1:8" x14ac:dyDescent="0.35">
      <c r="A302">
        <v>98407</v>
      </c>
      <c r="B302" t="s">
        <v>178</v>
      </c>
      <c r="C302" t="s">
        <v>179</v>
      </c>
      <c r="D302">
        <v>7.2999999999999995E-2</v>
      </c>
      <c r="E302">
        <v>6.4000000000000001E-2</v>
      </c>
      <c r="F302">
        <v>0.02</v>
      </c>
      <c r="G302">
        <v>0.02</v>
      </c>
      <c r="H302">
        <v>0</v>
      </c>
    </row>
    <row r="303" spans="1:8" x14ac:dyDescent="0.35">
      <c r="A303">
        <v>98408</v>
      </c>
      <c r="B303" t="s">
        <v>178</v>
      </c>
      <c r="C303" t="s">
        <v>179</v>
      </c>
      <c r="D303">
        <v>6.2E-2</v>
      </c>
      <c r="E303">
        <v>5.2999999999999999E-2</v>
      </c>
      <c r="F303">
        <v>1.6E-2</v>
      </c>
      <c r="G303">
        <v>1.4E-2</v>
      </c>
      <c r="H303">
        <v>0</v>
      </c>
    </row>
    <row r="304" spans="1:8" x14ac:dyDescent="0.35">
      <c r="A304">
        <v>98409</v>
      </c>
      <c r="B304" t="s">
        <v>178</v>
      </c>
      <c r="C304" t="s">
        <v>179</v>
      </c>
      <c r="D304">
        <v>7.1999999999999995E-2</v>
      </c>
      <c r="E304">
        <v>9.6000000000000002E-2</v>
      </c>
      <c r="F304">
        <v>7.0000000000000001E-3</v>
      </c>
      <c r="G304">
        <v>6.0000000000000001E-3</v>
      </c>
      <c r="H304">
        <v>0</v>
      </c>
    </row>
    <row r="305" spans="1:8" x14ac:dyDescent="0.35">
      <c r="A305">
        <v>98411</v>
      </c>
      <c r="B305" t="s">
        <v>178</v>
      </c>
      <c r="C305" t="s">
        <v>179</v>
      </c>
      <c r="D305">
        <v>6.4000000000000001E-2</v>
      </c>
      <c r="E305">
        <v>5.8999999999999997E-2</v>
      </c>
      <c r="F305">
        <v>5.0000000000000001E-3</v>
      </c>
      <c r="G305">
        <v>1.2999999999999999E-2</v>
      </c>
      <c r="H305">
        <v>0</v>
      </c>
    </row>
    <row r="306" spans="1:8" x14ac:dyDescent="0.35">
      <c r="A306">
        <v>98412</v>
      </c>
      <c r="B306" t="s">
        <v>178</v>
      </c>
      <c r="C306" t="s">
        <v>179</v>
      </c>
      <c r="D306">
        <v>6.2E-2</v>
      </c>
      <c r="E306">
        <v>7.0000000000000007E-2</v>
      </c>
      <c r="F306">
        <v>1.0999999999999999E-2</v>
      </c>
      <c r="G306">
        <v>1.9E-2</v>
      </c>
      <c r="H306">
        <v>0</v>
      </c>
    </row>
    <row r="307" spans="1:8" x14ac:dyDescent="0.35">
      <c r="A307">
        <v>98413</v>
      </c>
      <c r="B307" t="s">
        <v>178</v>
      </c>
      <c r="C307" t="s">
        <v>179</v>
      </c>
      <c r="D307">
        <v>8.2000000000000003E-2</v>
      </c>
      <c r="E307">
        <v>6.8000000000000005E-2</v>
      </c>
      <c r="F307">
        <v>1.7000000000000001E-2</v>
      </c>
      <c r="G307">
        <v>7.0000000000000001E-3</v>
      </c>
      <c r="H307">
        <v>0</v>
      </c>
    </row>
    <row r="308" spans="1:8" x14ac:dyDescent="0.35">
      <c r="A308">
        <v>98415</v>
      </c>
      <c r="B308" t="s">
        <v>178</v>
      </c>
      <c r="C308" t="s">
        <v>179</v>
      </c>
      <c r="D308">
        <v>5.7000000000000002E-2</v>
      </c>
      <c r="E308">
        <v>6.0999999999999999E-2</v>
      </c>
      <c r="F308">
        <v>1E-3</v>
      </c>
      <c r="G308">
        <v>6.0000000000000001E-3</v>
      </c>
      <c r="H308">
        <v>0</v>
      </c>
    </row>
    <row r="309" spans="1:8" x14ac:dyDescent="0.35">
      <c r="A309">
        <v>98416</v>
      </c>
      <c r="B309" t="s">
        <v>178</v>
      </c>
      <c r="C309" t="s">
        <v>179</v>
      </c>
      <c r="D309">
        <v>7.5999999999999998E-2</v>
      </c>
      <c r="E309">
        <v>6.3E-2</v>
      </c>
      <c r="F309">
        <v>1.2E-2</v>
      </c>
      <c r="G309">
        <v>0.01</v>
      </c>
      <c r="H309">
        <v>0</v>
      </c>
    </row>
    <row r="310" spans="1:8" x14ac:dyDescent="0.35">
      <c r="A310">
        <v>98417</v>
      </c>
      <c r="B310" t="s">
        <v>178</v>
      </c>
      <c r="C310" t="s">
        <v>179</v>
      </c>
      <c r="D310">
        <v>0.09</v>
      </c>
      <c r="E310">
        <v>8.6999999999999994E-2</v>
      </c>
      <c r="F310">
        <v>0</v>
      </c>
      <c r="G310">
        <v>4.0000000000000001E-3</v>
      </c>
      <c r="H310">
        <v>0</v>
      </c>
    </row>
    <row r="311" spans="1:8" x14ac:dyDescent="0.35">
      <c r="A311">
        <v>98418</v>
      </c>
      <c r="B311" t="s">
        <v>178</v>
      </c>
      <c r="C311" t="s">
        <v>179</v>
      </c>
      <c r="D311">
        <v>5.8999999999999997E-2</v>
      </c>
      <c r="E311">
        <v>5.7000000000000002E-2</v>
      </c>
      <c r="F311">
        <v>2E-3</v>
      </c>
      <c r="G311">
        <v>1.6E-2</v>
      </c>
      <c r="H311">
        <v>0</v>
      </c>
    </row>
    <row r="312" spans="1:8" x14ac:dyDescent="0.35">
      <c r="A312">
        <v>98419</v>
      </c>
      <c r="B312" t="s">
        <v>178</v>
      </c>
      <c r="C312" t="s">
        <v>179</v>
      </c>
      <c r="D312">
        <v>7.5999999999999998E-2</v>
      </c>
      <c r="E312">
        <v>0.08</v>
      </c>
      <c r="F312">
        <v>1.7000000000000001E-2</v>
      </c>
      <c r="G312">
        <v>6.0000000000000001E-3</v>
      </c>
      <c r="H312">
        <v>0</v>
      </c>
    </row>
    <row r="313" spans="1:8" x14ac:dyDescent="0.35">
      <c r="A313">
        <v>98421</v>
      </c>
      <c r="B313" t="s">
        <v>178</v>
      </c>
      <c r="C313" t="s">
        <v>179</v>
      </c>
      <c r="D313">
        <v>8.6999999999999994E-2</v>
      </c>
      <c r="E313">
        <v>9.8000000000000004E-2</v>
      </c>
      <c r="F313">
        <v>1E-3</v>
      </c>
      <c r="G313">
        <v>1.2E-2</v>
      </c>
      <c r="H313">
        <v>0</v>
      </c>
    </row>
    <row r="314" spans="1:8" x14ac:dyDescent="0.35">
      <c r="A314">
        <v>98422</v>
      </c>
      <c r="B314" t="s">
        <v>178</v>
      </c>
      <c r="C314" t="s">
        <v>179</v>
      </c>
      <c r="D314">
        <v>8.2000000000000003E-2</v>
      </c>
      <c r="E314">
        <v>0.08</v>
      </c>
      <c r="F314">
        <v>2.3E-2</v>
      </c>
      <c r="G314">
        <v>8.9999999999999993E-3</v>
      </c>
      <c r="H314">
        <v>0</v>
      </c>
    </row>
    <row r="315" spans="1:8" x14ac:dyDescent="0.35">
      <c r="A315">
        <v>98424</v>
      </c>
      <c r="B315" t="s">
        <v>180</v>
      </c>
      <c r="C315" t="s">
        <v>181</v>
      </c>
      <c r="D315">
        <v>7.5999999999999998E-2</v>
      </c>
      <c r="E315">
        <v>0.05</v>
      </c>
      <c r="F315">
        <v>2.1000000000000001E-2</v>
      </c>
      <c r="G315">
        <v>0</v>
      </c>
      <c r="H315">
        <v>0</v>
      </c>
    </row>
    <row r="316" spans="1:8" x14ac:dyDescent="0.35">
      <c r="A316">
        <v>98430</v>
      </c>
      <c r="B316" t="s">
        <v>178</v>
      </c>
      <c r="C316" t="s">
        <v>179</v>
      </c>
      <c r="D316">
        <v>8.2000000000000003E-2</v>
      </c>
      <c r="E316">
        <v>9.2999999999999999E-2</v>
      </c>
      <c r="F316">
        <v>7.0000000000000001E-3</v>
      </c>
      <c r="G316">
        <v>5.0000000000000001E-3</v>
      </c>
      <c r="H316">
        <v>0</v>
      </c>
    </row>
    <row r="317" spans="1:8" x14ac:dyDescent="0.35">
      <c r="A317">
        <v>98431</v>
      </c>
      <c r="B317" t="s">
        <v>178</v>
      </c>
      <c r="C317" t="s">
        <v>179</v>
      </c>
      <c r="D317">
        <v>5.0999999999999997E-2</v>
      </c>
      <c r="E317">
        <v>0.06</v>
      </c>
      <c r="F317">
        <v>0.02</v>
      </c>
      <c r="G317">
        <v>2.1000000000000001E-2</v>
      </c>
      <c r="H317">
        <v>0</v>
      </c>
    </row>
    <row r="318" spans="1:8" x14ac:dyDescent="0.35">
      <c r="A318">
        <v>98433</v>
      </c>
      <c r="B318" t="s">
        <v>170</v>
      </c>
      <c r="C318" t="s">
        <v>171</v>
      </c>
      <c r="D318">
        <v>9.7000000000000003E-2</v>
      </c>
      <c r="E318">
        <v>6.6000000000000003E-2</v>
      </c>
      <c r="F318">
        <v>2.1000000000000001E-2</v>
      </c>
      <c r="G318">
        <v>6.0000000000000001E-3</v>
      </c>
      <c r="H318">
        <v>2.3E-2</v>
      </c>
    </row>
    <row r="319" spans="1:8" x14ac:dyDescent="0.35">
      <c r="A319">
        <v>98438</v>
      </c>
      <c r="B319" t="s">
        <v>170</v>
      </c>
      <c r="C319" t="s">
        <v>171</v>
      </c>
      <c r="D319">
        <v>7.4999999999999997E-2</v>
      </c>
      <c r="E319">
        <v>6.3E-2</v>
      </c>
      <c r="F319">
        <v>1.4999999999999999E-2</v>
      </c>
      <c r="G319">
        <v>6.0000000000000001E-3</v>
      </c>
      <c r="H319">
        <v>2.3E-2</v>
      </c>
    </row>
    <row r="320" spans="1:8" x14ac:dyDescent="0.35">
      <c r="A320">
        <v>98439</v>
      </c>
      <c r="B320" t="s">
        <v>182</v>
      </c>
      <c r="C320" t="s">
        <v>183</v>
      </c>
      <c r="D320">
        <v>6.8000000000000005E-2</v>
      </c>
      <c r="E320">
        <v>5.6000000000000001E-2</v>
      </c>
      <c r="F320">
        <v>2.5000000000000001E-2</v>
      </c>
      <c r="G320">
        <v>2.5000000000000001E-2</v>
      </c>
      <c r="H320">
        <v>0</v>
      </c>
    </row>
    <row r="321" spans="1:8" x14ac:dyDescent="0.35">
      <c r="A321">
        <v>98442</v>
      </c>
      <c r="B321" t="s">
        <v>178</v>
      </c>
      <c r="C321" t="s">
        <v>179</v>
      </c>
      <c r="D321">
        <v>7.0000000000000007E-2</v>
      </c>
      <c r="E321">
        <v>7.4999999999999997E-2</v>
      </c>
      <c r="F321">
        <v>2E-3</v>
      </c>
      <c r="G321">
        <v>1.4E-2</v>
      </c>
      <c r="H321">
        <v>0</v>
      </c>
    </row>
    <row r="322" spans="1:8" x14ac:dyDescent="0.35">
      <c r="A322">
        <v>98443</v>
      </c>
      <c r="B322" t="s">
        <v>168</v>
      </c>
      <c r="C322" t="s">
        <v>169</v>
      </c>
      <c r="D322">
        <v>6.0999999999999999E-2</v>
      </c>
      <c r="E322">
        <v>0.08</v>
      </c>
      <c r="F322">
        <v>2.5000000000000001E-2</v>
      </c>
      <c r="G322">
        <v>1.4999999999999999E-2</v>
      </c>
      <c r="H322">
        <v>2.9000000000000001E-2</v>
      </c>
    </row>
    <row r="323" spans="1:8" x14ac:dyDescent="0.35">
      <c r="A323">
        <v>98444</v>
      </c>
      <c r="B323" t="s">
        <v>168</v>
      </c>
      <c r="C323" t="s">
        <v>169</v>
      </c>
      <c r="D323">
        <v>5.5E-2</v>
      </c>
      <c r="E323">
        <v>5.3999999999999999E-2</v>
      </c>
      <c r="F323">
        <v>1.2E-2</v>
      </c>
      <c r="G323">
        <v>2E-3</v>
      </c>
      <c r="H323">
        <v>2.9000000000000001E-2</v>
      </c>
    </row>
    <row r="324" spans="1:8" x14ac:dyDescent="0.35">
      <c r="A324">
        <v>98445</v>
      </c>
      <c r="B324" t="s">
        <v>168</v>
      </c>
      <c r="C324" t="s">
        <v>169</v>
      </c>
      <c r="D324">
        <v>9.4E-2</v>
      </c>
      <c r="E324">
        <v>9.4E-2</v>
      </c>
      <c r="F324">
        <v>1.2999999999999999E-2</v>
      </c>
      <c r="G324">
        <v>0.02</v>
      </c>
      <c r="H324">
        <v>2.9000000000000001E-2</v>
      </c>
    </row>
    <row r="325" spans="1:8" x14ac:dyDescent="0.35">
      <c r="A325">
        <v>98446</v>
      </c>
      <c r="B325" t="s">
        <v>170</v>
      </c>
      <c r="C325" t="s">
        <v>171</v>
      </c>
      <c r="D325">
        <v>0.08</v>
      </c>
      <c r="E325">
        <v>6.9000000000000006E-2</v>
      </c>
      <c r="F325">
        <v>1.2E-2</v>
      </c>
      <c r="G325">
        <v>5.0000000000000001E-3</v>
      </c>
      <c r="H325">
        <v>2.3E-2</v>
      </c>
    </row>
    <row r="326" spans="1:8" x14ac:dyDescent="0.35">
      <c r="A326">
        <v>98447</v>
      </c>
      <c r="B326" t="s">
        <v>168</v>
      </c>
      <c r="C326" t="s">
        <v>169</v>
      </c>
      <c r="D326">
        <v>9.6000000000000002E-2</v>
      </c>
      <c r="E326">
        <v>0.05</v>
      </c>
      <c r="F326">
        <v>0.02</v>
      </c>
      <c r="G326">
        <v>1.7000000000000001E-2</v>
      </c>
      <c r="H326">
        <v>2.9000000000000001E-2</v>
      </c>
    </row>
    <row r="327" spans="1:8" x14ac:dyDescent="0.35">
      <c r="A327">
        <v>98448</v>
      </c>
      <c r="B327" t="s">
        <v>178</v>
      </c>
      <c r="C327" t="s">
        <v>179</v>
      </c>
      <c r="D327">
        <v>8.5999999999999993E-2</v>
      </c>
      <c r="E327">
        <v>9.2999999999999999E-2</v>
      </c>
      <c r="F327">
        <v>1.6E-2</v>
      </c>
      <c r="G327">
        <v>2.5000000000000001E-2</v>
      </c>
      <c r="H327">
        <v>0</v>
      </c>
    </row>
    <row r="328" spans="1:8" x14ac:dyDescent="0.35">
      <c r="A328">
        <v>98464</v>
      </c>
      <c r="B328" t="s">
        <v>184</v>
      </c>
      <c r="C328" t="s">
        <v>185</v>
      </c>
      <c r="D328">
        <v>7.3999999999999996E-2</v>
      </c>
      <c r="E328">
        <v>5.6000000000000001E-2</v>
      </c>
      <c r="F328">
        <v>7.0000000000000001E-3</v>
      </c>
      <c r="G328">
        <v>2.5000000000000001E-2</v>
      </c>
      <c r="H328">
        <v>0</v>
      </c>
    </row>
    <row r="329" spans="1:8" x14ac:dyDescent="0.35">
      <c r="A329">
        <v>98465</v>
      </c>
      <c r="B329" t="s">
        <v>178</v>
      </c>
      <c r="C329" t="s">
        <v>179</v>
      </c>
      <c r="D329">
        <v>5.6000000000000001E-2</v>
      </c>
      <c r="E329">
        <v>9.9000000000000005E-2</v>
      </c>
      <c r="F329">
        <v>2.1000000000000001E-2</v>
      </c>
      <c r="G329">
        <v>1E-3</v>
      </c>
      <c r="H329">
        <v>0</v>
      </c>
    </row>
    <row r="330" spans="1:8" x14ac:dyDescent="0.35">
      <c r="A330">
        <v>98466</v>
      </c>
      <c r="B330" t="s">
        <v>184</v>
      </c>
      <c r="C330" t="s">
        <v>185</v>
      </c>
      <c r="D330">
        <v>6.8000000000000005E-2</v>
      </c>
      <c r="E330">
        <v>7.8E-2</v>
      </c>
      <c r="F330">
        <v>1.2E-2</v>
      </c>
      <c r="G330">
        <v>2.5000000000000001E-2</v>
      </c>
      <c r="H330">
        <v>0</v>
      </c>
    </row>
    <row r="331" spans="1:8" x14ac:dyDescent="0.35">
      <c r="A331">
        <v>98467</v>
      </c>
      <c r="B331" t="s">
        <v>184</v>
      </c>
      <c r="C331" t="s">
        <v>185</v>
      </c>
      <c r="D331">
        <v>8.7999999999999995E-2</v>
      </c>
      <c r="E331">
        <v>6.9000000000000006E-2</v>
      </c>
      <c r="F331">
        <v>1.6E-2</v>
      </c>
      <c r="G331">
        <v>2.3E-2</v>
      </c>
      <c r="H331">
        <v>0</v>
      </c>
    </row>
    <row r="332" spans="1:8" x14ac:dyDescent="0.35">
      <c r="A332">
        <v>98471</v>
      </c>
      <c r="B332" t="s">
        <v>178</v>
      </c>
      <c r="C332" t="s">
        <v>179</v>
      </c>
      <c r="D332">
        <v>7.9000000000000001E-2</v>
      </c>
      <c r="E332">
        <v>5.8999999999999997E-2</v>
      </c>
      <c r="F332">
        <v>2.1999999999999999E-2</v>
      </c>
      <c r="G332">
        <v>8.0000000000000002E-3</v>
      </c>
      <c r="H332">
        <v>0</v>
      </c>
    </row>
    <row r="333" spans="1:8" x14ac:dyDescent="0.35">
      <c r="A333">
        <v>98481</v>
      </c>
      <c r="B333" t="s">
        <v>178</v>
      </c>
      <c r="C333" t="s">
        <v>179</v>
      </c>
      <c r="D333">
        <v>8.5999999999999993E-2</v>
      </c>
      <c r="E333">
        <v>8.5999999999999993E-2</v>
      </c>
      <c r="F333">
        <v>1.7000000000000001E-2</v>
      </c>
      <c r="G333">
        <v>0.02</v>
      </c>
      <c r="H333">
        <v>0</v>
      </c>
    </row>
    <row r="334" spans="1:8" x14ac:dyDescent="0.35">
      <c r="A334">
        <v>98490</v>
      </c>
      <c r="B334" t="s">
        <v>178</v>
      </c>
      <c r="C334" t="s">
        <v>179</v>
      </c>
      <c r="D334">
        <v>5.6000000000000001E-2</v>
      </c>
      <c r="E334">
        <v>8.1000000000000003E-2</v>
      </c>
      <c r="F334">
        <v>2.1000000000000001E-2</v>
      </c>
      <c r="G334">
        <v>2.3E-2</v>
      </c>
      <c r="H334">
        <v>0</v>
      </c>
    </row>
    <row r="335" spans="1:8" x14ac:dyDescent="0.35">
      <c r="A335">
        <v>98492</v>
      </c>
      <c r="B335" t="s">
        <v>182</v>
      </c>
      <c r="C335" t="s">
        <v>183</v>
      </c>
      <c r="D335">
        <v>7.2999999999999995E-2</v>
      </c>
      <c r="E335">
        <v>8.5999999999999993E-2</v>
      </c>
      <c r="F335">
        <v>5.0000000000000001E-3</v>
      </c>
      <c r="G335">
        <v>8.9999999999999993E-3</v>
      </c>
      <c r="H335">
        <v>0</v>
      </c>
    </row>
    <row r="336" spans="1:8" x14ac:dyDescent="0.35">
      <c r="A336">
        <v>98493</v>
      </c>
      <c r="B336" t="s">
        <v>178</v>
      </c>
      <c r="C336" t="s">
        <v>179</v>
      </c>
      <c r="D336">
        <v>7.4999999999999997E-2</v>
      </c>
      <c r="E336">
        <v>8.8999999999999996E-2</v>
      </c>
      <c r="F336">
        <v>1.0999999999999999E-2</v>
      </c>
      <c r="G336">
        <v>1.2E-2</v>
      </c>
      <c r="H336">
        <v>0</v>
      </c>
    </row>
    <row r="337" spans="1:8" x14ac:dyDescent="0.35">
      <c r="A337">
        <v>98496</v>
      </c>
      <c r="B337" t="s">
        <v>182</v>
      </c>
      <c r="C337" t="s">
        <v>183</v>
      </c>
      <c r="D337">
        <v>6.5000000000000002E-2</v>
      </c>
      <c r="E337">
        <v>8.2000000000000003E-2</v>
      </c>
      <c r="F337">
        <v>2.5000000000000001E-2</v>
      </c>
      <c r="G337">
        <v>1.4999999999999999E-2</v>
      </c>
      <c r="H337">
        <v>0</v>
      </c>
    </row>
    <row r="338" spans="1:8" x14ac:dyDescent="0.35">
      <c r="A338">
        <v>98497</v>
      </c>
      <c r="B338" t="s">
        <v>178</v>
      </c>
      <c r="C338" t="s">
        <v>179</v>
      </c>
      <c r="D338">
        <v>0.06</v>
      </c>
      <c r="E338">
        <v>5.8999999999999997E-2</v>
      </c>
      <c r="F338">
        <v>8.9999999999999993E-3</v>
      </c>
      <c r="G338">
        <v>2.1000000000000001E-2</v>
      </c>
      <c r="H338">
        <v>0</v>
      </c>
    </row>
    <row r="339" spans="1:8" x14ac:dyDescent="0.35">
      <c r="A339">
        <v>98498</v>
      </c>
      <c r="B339" t="s">
        <v>182</v>
      </c>
      <c r="C339" t="s">
        <v>183</v>
      </c>
      <c r="D339">
        <v>9.4E-2</v>
      </c>
      <c r="E339">
        <v>9.9000000000000005E-2</v>
      </c>
      <c r="F339">
        <v>1.2999999999999999E-2</v>
      </c>
      <c r="G339">
        <v>8.9999999999999993E-3</v>
      </c>
      <c r="H339">
        <v>0</v>
      </c>
    </row>
    <row r="340" spans="1:8" x14ac:dyDescent="0.35">
      <c r="A340">
        <v>98499</v>
      </c>
      <c r="B340" t="s">
        <v>182</v>
      </c>
      <c r="C340" t="s">
        <v>183</v>
      </c>
      <c r="D340">
        <v>8.7999999999999995E-2</v>
      </c>
      <c r="E340">
        <v>5.1999999999999998E-2</v>
      </c>
      <c r="F340">
        <v>8.9999999999999993E-3</v>
      </c>
      <c r="G340">
        <v>7.0000000000000001E-3</v>
      </c>
      <c r="H340">
        <v>0</v>
      </c>
    </row>
    <row r="341" spans="1:8" x14ac:dyDescent="0.35">
      <c r="A341">
        <v>98501</v>
      </c>
      <c r="B341" t="s">
        <v>186</v>
      </c>
      <c r="C341" t="s">
        <v>187</v>
      </c>
      <c r="D341">
        <v>8.2000000000000003E-2</v>
      </c>
      <c r="E341">
        <v>8.5000000000000006E-2</v>
      </c>
      <c r="F341">
        <v>5.0000000000000001E-3</v>
      </c>
      <c r="G341">
        <v>1.7000000000000001E-2</v>
      </c>
      <c r="H341">
        <v>0</v>
      </c>
    </row>
    <row r="342" spans="1:8" x14ac:dyDescent="0.35">
      <c r="A342">
        <v>98502</v>
      </c>
      <c r="B342" t="s">
        <v>186</v>
      </c>
      <c r="C342" t="s">
        <v>187</v>
      </c>
      <c r="D342">
        <v>0.05</v>
      </c>
      <c r="E342">
        <v>7.2999999999999995E-2</v>
      </c>
      <c r="F342">
        <v>1E-3</v>
      </c>
      <c r="G342">
        <v>7.0000000000000001E-3</v>
      </c>
      <c r="H342">
        <v>0</v>
      </c>
    </row>
    <row r="343" spans="1:8" x14ac:dyDescent="0.35">
      <c r="A343">
        <v>98503</v>
      </c>
      <c r="B343" t="s">
        <v>188</v>
      </c>
      <c r="C343" t="s">
        <v>189</v>
      </c>
      <c r="D343">
        <v>6.7000000000000004E-2</v>
      </c>
      <c r="E343">
        <v>8.5000000000000006E-2</v>
      </c>
      <c r="F343">
        <v>1E-3</v>
      </c>
      <c r="G343">
        <v>4.0000000000000001E-3</v>
      </c>
      <c r="H343">
        <v>0</v>
      </c>
    </row>
    <row r="344" spans="1:8" x14ac:dyDescent="0.35">
      <c r="A344">
        <v>98504</v>
      </c>
      <c r="B344" t="s">
        <v>186</v>
      </c>
      <c r="C344" t="s">
        <v>187</v>
      </c>
      <c r="D344">
        <v>6.4000000000000001E-2</v>
      </c>
      <c r="E344">
        <v>6.9000000000000006E-2</v>
      </c>
      <c r="F344">
        <v>1E-3</v>
      </c>
      <c r="G344">
        <v>2.3E-2</v>
      </c>
      <c r="H344">
        <v>0</v>
      </c>
    </row>
    <row r="345" spans="1:8" x14ac:dyDescent="0.35">
      <c r="A345">
        <v>98505</v>
      </c>
      <c r="B345" t="s">
        <v>190</v>
      </c>
      <c r="C345" t="s">
        <v>191</v>
      </c>
      <c r="D345">
        <v>5.5E-2</v>
      </c>
      <c r="E345">
        <v>9.0999999999999998E-2</v>
      </c>
      <c r="F345">
        <v>2.4E-2</v>
      </c>
      <c r="G345">
        <v>0.01</v>
      </c>
      <c r="H345">
        <v>2.1999999999999999E-2</v>
      </c>
    </row>
    <row r="346" spans="1:8" x14ac:dyDescent="0.35">
      <c r="A346">
        <v>98506</v>
      </c>
      <c r="B346" t="s">
        <v>186</v>
      </c>
      <c r="C346" t="s">
        <v>187</v>
      </c>
      <c r="D346">
        <v>5.6000000000000001E-2</v>
      </c>
      <c r="E346">
        <v>7.5999999999999998E-2</v>
      </c>
      <c r="F346">
        <v>1.4E-2</v>
      </c>
      <c r="G346">
        <v>2.4E-2</v>
      </c>
      <c r="H346">
        <v>0</v>
      </c>
    </row>
    <row r="347" spans="1:8" x14ac:dyDescent="0.35">
      <c r="A347">
        <v>98507</v>
      </c>
      <c r="B347" t="s">
        <v>186</v>
      </c>
      <c r="C347" t="s">
        <v>187</v>
      </c>
      <c r="D347">
        <v>5.0999999999999997E-2</v>
      </c>
      <c r="E347">
        <v>6.4000000000000001E-2</v>
      </c>
      <c r="F347">
        <v>4.0000000000000001E-3</v>
      </c>
      <c r="G347">
        <v>2E-3</v>
      </c>
      <c r="H347">
        <v>0</v>
      </c>
    </row>
    <row r="348" spans="1:8" x14ac:dyDescent="0.35">
      <c r="A348">
        <v>98508</v>
      </c>
      <c r="B348" t="s">
        <v>186</v>
      </c>
      <c r="C348" t="s">
        <v>187</v>
      </c>
      <c r="D348">
        <v>7.0999999999999994E-2</v>
      </c>
      <c r="E348">
        <v>7.2999999999999995E-2</v>
      </c>
      <c r="F348">
        <v>8.9999999999999993E-3</v>
      </c>
      <c r="G348">
        <v>5.0000000000000001E-3</v>
      </c>
      <c r="H348">
        <v>0</v>
      </c>
    </row>
    <row r="349" spans="1:8" x14ac:dyDescent="0.35">
      <c r="A349">
        <v>98509</v>
      </c>
      <c r="B349" t="s">
        <v>188</v>
      </c>
      <c r="C349" t="s">
        <v>189</v>
      </c>
      <c r="D349">
        <v>5.8000000000000003E-2</v>
      </c>
      <c r="E349">
        <v>8.7999999999999995E-2</v>
      </c>
      <c r="F349">
        <v>5.0000000000000001E-3</v>
      </c>
      <c r="G349">
        <v>8.9999999999999993E-3</v>
      </c>
      <c r="H349">
        <v>0</v>
      </c>
    </row>
    <row r="350" spans="1:8" x14ac:dyDescent="0.35">
      <c r="A350">
        <v>98511</v>
      </c>
      <c r="B350" t="s">
        <v>192</v>
      </c>
      <c r="C350" t="s">
        <v>193</v>
      </c>
      <c r="D350">
        <v>5.0999999999999997E-2</v>
      </c>
      <c r="E350">
        <v>6.4000000000000001E-2</v>
      </c>
      <c r="F350">
        <v>1.4E-2</v>
      </c>
      <c r="G350">
        <v>1E-3</v>
      </c>
      <c r="H350">
        <v>0</v>
      </c>
    </row>
    <row r="351" spans="1:8" x14ac:dyDescent="0.35">
      <c r="A351">
        <v>98512</v>
      </c>
      <c r="B351" t="s">
        <v>192</v>
      </c>
      <c r="C351" t="s">
        <v>193</v>
      </c>
      <c r="D351">
        <v>6.5000000000000002E-2</v>
      </c>
      <c r="E351">
        <v>6.7000000000000004E-2</v>
      </c>
      <c r="F351">
        <v>1.7999999999999999E-2</v>
      </c>
      <c r="G351">
        <v>1.2999999999999999E-2</v>
      </c>
      <c r="H351">
        <v>0</v>
      </c>
    </row>
    <row r="352" spans="1:8" x14ac:dyDescent="0.35">
      <c r="A352">
        <v>98513</v>
      </c>
      <c r="B352" t="s">
        <v>190</v>
      </c>
      <c r="C352" t="s">
        <v>191</v>
      </c>
      <c r="D352">
        <v>9.2999999999999999E-2</v>
      </c>
      <c r="E352">
        <v>9.4E-2</v>
      </c>
      <c r="F352">
        <v>5.0000000000000001E-3</v>
      </c>
      <c r="G352">
        <v>1.4E-2</v>
      </c>
      <c r="H352">
        <v>2.1999999999999999E-2</v>
      </c>
    </row>
    <row r="353" spans="1:8" x14ac:dyDescent="0.35">
      <c r="A353">
        <v>98516</v>
      </c>
      <c r="B353" t="s">
        <v>194</v>
      </c>
      <c r="C353" t="s">
        <v>195</v>
      </c>
      <c r="D353">
        <v>7.2999999999999995E-2</v>
      </c>
      <c r="E353">
        <v>5.6000000000000001E-2</v>
      </c>
      <c r="F353">
        <v>1.2999999999999999E-2</v>
      </c>
      <c r="G353">
        <v>4.0000000000000001E-3</v>
      </c>
      <c r="H353">
        <v>0</v>
      </c>
    </row>
    <row r="354" spans="1:8" x14ac:dyDescent="0.35">
      <c r="A354">
        <v>98520</v>
      </c>
      <c r="B354" t="s">
        <v>196</v>
      </c>
      <c r="C354" t="s">
        <v>197</v>
      </c>
      <c r="D354">
        <v>5.3999999999999999E-2</v>
      </c>
      <c r="E354">
        <v>0.08</v>
      </c>
      <c r="F354">
        <v>2.3E-2</v>
      </c>
      <c r="G354">
        <v>8.9999999999999993E-3</v>
      </c>
      <c r="H354">
        <v>0</v>
      </c>
    </row>
    <row r="355" spans="1:8" x14ac:dyDescent="0.35">
      <c r="A355">
        <v>98522</v>
      </c>
      <c r="B355" t="s">
        <v>154</v>
      </c>
      <c r="C355" t="s">
        <v>155</v>
      </c>
      <c r="D355">
        <v>6.9000000000000006E-2</v>
      </c>
      <c r="E355">
        <v>9.1999999999999998E-2</v>
      </c>
      <c r="F355">
        <v>3.0000000000000001E-3</v>
      </c>
      <c r="G355">
        <v>7.0000000000000001E-3</v>
      </c>
      <c r="H355">
        <v>0</v>
      </c>
    </row>
    <row r="356" spans="1:8" x14ac:dyDescent="0.35">
      <c r="A356">
        <v>98524</v>
      </c>
      <c r="B356" t="s">
        <v>198</v>
      </c>
      <c r="C356" t="s">
        <v>199</v>
      </c>
      <c r="D356">
        <v>8.4000000000000005E-2</v>
      </c>
      <c r="E356">
        <v>6.5000000000000002E-2</v>
      </c>
      <c r="F356">
        <v>2.1000000000000001E-2</v>
      </c>
      <c r="G356">
        <v>1.4E-2</v>
      </c>
      <c r="H356">
        <v>0</v>
      </c>
    </row>
    <row r="357" spans="1:8" x14ac:dyDescent="0.35">
      <c r="A357">
        <v>98526</v>
      </c>
      <c r="B357" t="s">
        <v>200</v>
      </c>
      <c r="C357" t="s">
        <v>201</v>
      </c>
      <c r="D357">
        <v>0.05</v>
      </c>
      <c r="E357">
        <v>8.7999999999999995E-2</v>
      </c>
      <c r="F357">
        <v>2.1000000000000001E-2</v>
      </c>
      <c r="G357">
        <v>2.4E-2</v>
      </c>
      <c r="H357">
        <v>0</v>
      </c>
    </row>
    <row r="358" spans="1:8" x14ac:dyDescent="0.35">
      <c r="A358">
        <v>98527</v>
      </c>
      <c r="B358" t="s">
        <v>202</v>
      </c>
      <c r="C358" t="s">
        <v>203</v>
      </c>
      <c r="D358">
        <v>8.7999999999999995E-2</v>
      </c>
      <c r="E358">
        <v>5.5E-2</v>
      </c>
      <c r="F358">
        <v>1E-3</v>
      </c>
      <c r="G358">
        <v>6.0000000000000001E-3</v>
      </c>
      <c r="H358">
        <v>0</v>
      </c>
    </row>
    <row r="359" spans="1:8" x14ac:dyDescent="0.35">
      <c r="A359">
        <v>98528</v>
      </c>
      <c r="B359" t="s">
        <v>198</v>
      </c>
      <c r="C359" t="s">
        <v>199</v>
      </c>
      <c r="D359">
        <v>7.3999999999999996E-2</v>
      </c>
      <c r="E359">
        <v>5.8999999999999997E-2</v>
      </c>
      <c r="F359">
        <v>1.0999999999999999E-2</v>
      </c>
      <c r="G359">
        <v>2E-3</v>
      </c>
      <c r="H359">
        <v>0</v>
      </c>
    </row>
    <row r="360" spans="1:8" x14ac:dyDescent="0.35">
      <c r="A360">
        <v>98530</v>
      </c>
      <c r="B360" t="s">
        <v>204</v>
      </c>
      <c r="C360" t="s">
        <v>205</v>
      </c>
      <c r="D360">
        <v>7.6999999999999999E-2</v>
      </c>
      <c r="E360">
        <v>0.05</v>
      </c>
      <c r="F360">
        <v>1.7000000000000001E-2</v>
      </c>
      <c r="G360">
        <v>1.4E-2</v>
      </c>
      <c r="H360">
        <v>0</v>
      </c>
    </row>
    <row r="361" spans="1:8" x14ac:dyDescent="0.35">
      <c r="A361">
        <v>98531</v>
      </c>
      <c r="B361" t="s">
        <v>206</v>
      </c>
      <c r="C361" t="s">
        <v>207</v>
      </c>
      <c r="D361">
        <v>8.6999999999999994E-2</v>
      </c>
      <c r="E361">
        <v>5.1999999999999998E-2</v>
      </c>
      <c r="F361">
        <v>6.0000000000000001E-3</v>
      </c>
      <c r="G361">
        <v>2.5000000000000001E-2</v>
      </c>
      <c r="H361">
        <v>0</v>
      </c>
    </row>
    <row r="362" spans="1:8" x14ac:dyDescent="0.35">
      <c r="A362">
        <v>98532</v>
      </c>
      <c r="B362" t="s">
        <v>208</v>
      </c>
      <c r="C362" t="s">
        <v>209</v>
      </c>
      <c r="D362">
        <v>0.06</v>
      </c>
      <c r="E362">
        <v>7.9000000000000001E-2</v>
      </c>
      <c r="F362">
        <v>0</v>
      </c>
      <c r="G362">
        <v>1.6E-2</v>
      </c>
      <c r="H362">
        <v>0</v>
      </c>
    </row>
    <row r="363" spans="1:8" x14ac:dyDescent="0.35">
      <c r="A363">
        <v>98533</v>
      </c>
      <c r="B363" t="s">
        <v>154</v>
      </c>
      <c r="C363" t="s">
        <v>155</v>
      </c>
      <c r="D363">
        <v>5.5E-2</v>
      </c>
      <c r="E363">
        <v>9.5000000000000001E-2</v>
      </c>
      <c r="F363">
        <v>1.7000000000000001E-2</v>
      </c>
      <c r="G363">
        <v>8.0000000000000002E-3</v>
      </c>
      <c r="H363">
        <v>0</v>
      </c>
    </row>
    <row r="364" spans="1:8" x14ac:dyDescent="0.35">
      <c r="A364">
        <v>98535</v>
      </c>
      <c r="B364" t="s">
        <v>200</v>
      </c>
      <c r="C364" t="s">
        <v>201</v>
      </c>
      <c r="D364">
        <v>6.3E-2</v>
      </c>
      <c r="E364">
        <v>7.3999999999999996E-2</v>
      </c>
      <c r="F364">
        <v>0.01</v>
      </c>
      <c r="G364">
        <v>3.0000000000000001E-3</v>
      </c>
      <c r="H364">
        <v>0</v>
      </c>
    </row>
    <row r="365" spans="1:8" x14ac:dyDescent="0.35">
      <c r="A365">
        <v>98536</v>
      </c>
      <c r="B365" t="s">
        <v>200</v>
      </c>
      <c r="C365" t="s">
        <v>201</v>
      </c>
      <c r="D365">
        <v>8.5000000000000006E-2</v>
      </c>
      <c r="E365">
        <v>6.3E-2</v>
      </c>
      <c r="F365">
        <v>1.2E-2</v>
      </c>
      <c r="G365">
        <v>2.3E-2</v>
      </c>
      <c r="H365">
        <v>0</v>
      </c>
    </row>
    <row r="366" spans="1:8" x14ac:dyDescent="0.35">
      <c r="A366">
        <v>98537</v>
      </c>
      <c r="B366" t="s">
        <v>210</v>
      </c>
      <c r="C366" t="s">
        <v>211</v>
      </c>
      <c r="D366">
        <v>7.2999999999999995E-2</v>
      </c>
      <c r="E366">
        <v>6.3E-2</v>
      </c>
      <c r="F366">
        <v>1.4999999999999999E-2</v>
      </c>
      <c r="G366">
        <v>2.3E-2</v>
      </c>
      <c r="H366">
        <v>0</v>
      </c>
    </row>
    <row r="367" spans="1:8" x14ac:dyDescent="0.35">
      <c r="A367">
        <v>98538</v>
      </c>
      <c r="B367" t="s">
        <v>154</v>
      </c>
      <c r="C367" t="s">
        <v>155</v>
      </c>
      <c r="D367">
        <v>6.4000000000000001E-2</v>
      </c>
      <c r="E367">
        <v>7.5999999999999998E-2</v>
      </c>
      <c r="F367">
        <v>6.0000000000000001E-3</v>
      </c>
      <c r="G367">
        <v>0.02</v>
      </c>
      <c r="H367">
        <v>0</v>
      </c>
    </row>
    <row r="368" spans="1:8" x14ac:dyDescent="0.35">
      <c r="A368">
        <v>98539</v>
      </c>
      <c r="B368" t="s">
        <v>154</v>
      </c>
      <c r="C368" t="s">
        <v>155</v>
      </c>
      <c r="D368">
        <v>9.2999999999999999E-2</v>
      </c>
      <c r="E368">
        <v>7.3999999999999996E-2</v>
      </c>
      <c r="F368">
        <v>2.4E-2</v>
      </c>
      <c r="G368">
        <v>1.7999999999999999E-2</v>
      </c>
      <c r="H368">
        <v>0</v>
      </c>
    </row>
    <row r="369" spans="1:8" x14ac:dyDescent="0.35">
      <c r="A369">
        <v>98540</v>
      </c>
      <c r="B369" t="s">
        <v>194</v>
      </c>
      <c r="C369" t="s">
        <v>195</v>
      </c>
      <c r="D369">
        <v>6.4000000000000001E-2</v>
      </c>
      <c r="E369">
        <v>6.8000000000000005E-2</v>
      </c>
      <c r="F369">
        <v>2.4E-2</v>
      </c>
      <c r="G369">
        <v>2.5000000000000001E-2</v>
      </c>
      <c r="H369">
        <v>0</v>
      </c>
    </row>
    <row r="370" spans="1:8" x14ac:dyDescent="0.35">
      <c r="A370">
        <v>98541</v>
      </c>
      <c r="B370" t="s">
        <v>200</v>
      </c>
      <c r="C370" t="s">
        <v>201</v>
      </c>
      <c r="D370">
        <v>7.6999999999999999E-2</v>
      </c>
      <c r="E370">
        <v>9.0999999999999998E-2</v>
      </c>
      <c r="F370">
        <v>8.0000000000000002E-3</v>
      </c>
      <c r="G370">
        <v>2.1999999999999999E-2</v>
      </c>
      <c r="H370">
        <v>0</v>
      </c>
    </row>
    <row r="371" spans="1:8" x14ac:dyDescent="0.35">
      <c r="A371">
        <v>98542</v>
      </c>
      <c r="B371" t="s">
        <v>154</v>
      </c>
      <c r="C371" t="s">
        <v>155</v>
      </c>
      <c r="D371">
        <v>5.6000000000000001E-2</v>
      </c>
      <c r="E371">
        <v>0.06</v>
      </c>
      <c r="F371">
        <v>6.0000000000000001E-3</v>
      </c>
      <c r="G371">
        <v>1.4999999999999999E-2</v>
      </c>
      <c r="H371">
        <v>0</v>
      </c>
    </row>
    <row r="372" spans="1:8" x14ac:dyDescent="0.35">
      <c r="A372">
        <v>98544</v>
      </c>
      <c r="B372" t="s">
        <v>154</v>
      </c>
      <c r="C372" t="s">
        <v>155</v>
      </c>
      <c r="D372">
        <v>5.2999999999999999E-2</v>
      </c>
      <c r="E372">
        <v>5.5E-2</v>
      </c>
      <c r="F372">
        <v>1.4E-2</v>
      </c>
      <c r="G372">
        <v>3.0000000000000001E-3</v>
      </c>
      <c r="H372">
        <v>0</v>
      </c>
    </row>
    <row r="373" spans="1:8" x14ac:dyDescent="0.35">
      <c r="A373">
        <v>98546</v>
      </c>
      <c r="B373" t="s">
        <v>198</v>
      </c>
      <c r="C373" t="s">
        <v>199</v>
      </c>
      <c r="D373">
        <v>8.5000000000000006E-2</v>
      </c>
      <c r="E373">
        <v>9.6000000000000002E-2</v>
      </c>
      <c r="F373">
        <v>2E-3</v>
      </c>
      <c r="G373">
        <v>2.1000000000000001E-2</v>
      </c>
      <c r="H373">
        <v>0</v>
      </c>
    </row>
    <row r="374" spans="1:8" x14ac:dyDescent="0.35">
      <c r="A374">
        <v>98547</v>
      </c>
      <c r="B374" t="s">
        <v>202</v>
      </c>
      <c r="C374" t="s">
        <v>203</v>
      </c>
      <c r="D374">
        <v>9.7000000000000003E-2</v>
      </c>
      <c r="E374">
        <v>8.7999999999999995E-2</v>
      </c>
      <c r="F374">
        <v>2E-3</v>
      </c>
      <c r="G374">
        <v>0</v>
      </c>
      <c r="H374">
        <v>0</v>
      </c>
    </row>
    <row r="375" spans="1:8" x14ac:dyDescent="0.35">
      <c r="A375">
        <v>98548</v>
      </c>
      <c r="B375" t="s">
        <v>198</v>
      </c>
      <c r="C375" t="s">
        <v>199</v>
      </c>
      <c r="D375">
        <v>8.6999999999999994E-2</v>
      </c>
      <c r="E375">
        <v>8.4000000000000005E-2</v>
      </c>
      <c r="F375">
        <v>6.0000000000000001E-3</v>
      </c>
      <c r="G375">
        <v>1.6E-2</v>
      </c>
      <c r="H375">
        <v>0</v>
      </c>
    </row>
    <row r="376" spans="1:8" x14ac:dyDescent="0.35">
      <c r="A376">
        <v>98550</v>
      </c>
      <c r="B376" t="s">
        <v>212</v>
      </c>
      <c r="C376" t="s">
        <v>213</v>
      </c>
      <c r="D376">
        <v>9.9000000000000005E-2</v>
      </c>
      <c r="E376">
        <v>0.09</v>
      </c>
      <c r="F376">
        <v>1E-3</v>
      </c>
      <c r="G376">
        <v>2E-3</v>
      </c>
      <c r="H376">
        <v>0</v>
      </c>
    </row>
    <row r="377" spans="1:8" x14ac:dyDescent="0.35">
      <c r="A377">
        <v>98552</v>
      </c>
      <c r="B377" t="s">
        <v>200</v>
      </c>
      <c r="C377" t="s">
        <v>201</v>
      </c>
      <c r="D377">
        <v>0.05</v>
      </c>
      <c r="E377">
        <v>9.8000000000000004E-2</v>
      </c>
      <c r="F377">
        <v>1E-3</v>
      </c>
      <c r="G377">
        <v>4.0000000000000001E-3</v>
      </c>
      <c r="H377">
        <v>0</v>
      </c>
    </row>
    <row r="378" spans="1:8" x14ac:dyDescent="0.35">
      <c r="A378">
        <v>98554</v>
      </c>
      <c r="B378" t="s">
        <v>202</v>
      </c>
      <c r="C378" t="s">
        <v>203</v>
      </c>
      <c r="D378">
        <v>0.06</v>
      </c>
      <c r="E378">
        <v>9.5000000000000001E-2</v>
      </c>
      <c r="F378">
        <v>4.0000000000000001E-3</v>
      </c>
      <c r="G378">
        <v>2.5000000000000001E-2</v>
      </c>
      <c r="H378">
        <v>0</v>
      </c>
    </row>
    <row r="379" spans="1:8" x14ac:dyDescent="0.35">
      <c r="A379">
        <v>98555</v>
      </c>
      <c r="B379" t="s">
        <v>198</v>
      </c>
      <c r="C379" t="s">
        <v>199</v>
      </c>
      <c r="D379">
        <v>5.6000000000000001E-2</v>
      </c>
      <c r="E379">
        <v>7.4999999999999997E-2</v>
      </c>
      <c r="F379">
        <v>1E-3</v>
      </c>
      <c r="G379">
        <v>8.9999999999999993E-3</v>
      </c>
      <c r="H379">
        <v>0</v>
      </c>
    </row>
    <row r="380" spans="1:8" x14ac:dyDescent="0.35">
      <c r="A380">
        <v>98556</v>
      </c>
      <c r="B380" t="s">
        <v>194</v>
      </c>
      <c r="C380" t="s">
        <v>195</v>
      </c>
      <c r="D380">
        <v>6.6000000000000003E-2</v>
      </c>
      <c r="E380">
        <v>6.2E-2</v>
      </c>
      <c r="F380">
        <v>4.0000000000000001E-3</v>
      </c>
      <c r="G380">
        <v>1.4999999999999999E-2</v>
      </c>
      <c r="H380">
        <v>0</v>
      </c>
    </row>
    <row r="381" spans="1:8" x14ac:dyDescent="0.35">
      <c r="A381">
        <v>98557</v>
      </c>
      <c r="B381" t="s">
        <v>214</v>
      </c>
      <c r="C381" t="s">
        <v>215</v>
      </c>
      <c r="D381">
        <v>5.8000000000000003E-2</v>
      </c>
      <c r="E381">
        <v>8.1000000000000003E-2</v>
      </c>
      <c r="F381">
        <v>1.2E-2</v>
      </c>
      <c r="G381">
        <v>1.7000000000000001E-2</v>
      </c>
      <c r="H381">
        <v>0</v>
      </c>
    </row>
    <row r="382" spans="1:8" x14ac:dyDescent="0.35">
      <c r="A382">
        <v>98558</v>
      </c>
      <c r="B382" t="s">
        <v>140</v>
      </c>
      <c r="C382" t="s">
        <v>141</v>
      </c>
      <c r="D382">
        <v>6.7000000000000004E-2</v>
      </c>
      <c r="E382">
        <v>8.1000000000000003E-2</v>
      </c>
      <c r="F382">
        <v>1.7000000000000001E-2</v>
      </c>
      <c r="G382">
        <v>1.7999999999999999E-2</v>
      </c>
      <c r="H382">
        <v>0</v>
      </c>
    </row>
    <row r="383" spans="1:8" x14ac:dyDescent="0.35">
      <c r="A383">
        <v>98559</v>
      </c>
      <c r="B383" t="s">
        <v>216</v>
      </c>
      <c r="C383" t="s">
        <v>217</v>
      </c>
      <c r="D383">
        <v>0.09</v>
      </c>
      <c r="E383">
        <v>0.09</v>
      </c>
      <c r="F383">
        <v>1.4999999999999999E-2</v>
      </c>
      <c r="G383">
        <v>1.7000000000000001E-2</v>
      </c>
      <c r="H383">
        <v>0</v>
      </c>
    </row>
    <row r="384" spans="1:8" x14ac:dyDescent="0.35">
      <c r="A384">
        <v>98560</v>
      </c>
      <c r="B384" t="s">
        <v>198</v>
      </c>
      <c r="C384" t="s">
        <v>199</v>
      </c>
      <c r="D384">
        <v>9.8000000000000004E-2</v>
      </c>
      <c r="E384">
        <v>6.5000000000000002E-2</v>
      </c>
      <c r="F384">
        <v>1.0999999999999999E-2</v>
      </c>
      <c r="G384">
        <v>2.1000000000000001E-2</v>
      </c>
      <c r="H384">
        <v>0</v>
      </c>
    </row>
    <row r="385" spans="1:8" x14ac:dyDescent="0.35">
      <c r="A385">
        <v>98561</v>
      </c>
      <c r="B385" t="s">
        <v>202</v>
      </c>
      <c r="C385" t="s">
        <v>203</v>
      </c>
      <c r="D385">
        <v>6.2E-2</v>
      </c>
      <c r="E385">
        <v>8.4000000000000005E-2</v>
      </c>
      <c r="F385">
        <v>1.0999999999999999E-2</v>
      </c>
      <c r="G385">
        <v>2.4E-2</v>
      </c>
      <c r="H385">
        <v>0</v>
      </c>
    </row>
    <row r="386" spans="1:8" x14ac:dyDescent="0.35">
      <c r="A386">
        <v>98562</v>
      </c>
      <c r="B386" t="s">
        <v>200</v>
      </c>
      <c r="C386" t="s">
        <v>201</v>
      </c>
      <c r="D386">
        <v>9.1999999999999998E-2</v>
      </c>
      <c r="E386">
        <v>6.7000000000000004E-2</v>
      </c>
      <c r="F386">
        <v>1.4999999999999999E-2</v>
      </c>
      <c r="G386">
        <v>2.4E-2</v>
      </c>
      <c r="H386">
        <v>0</v>
      </c>
    </row>
    <row r="387" spans="1:8" x14ac:dyDescent="0.35">
      <c r="A387">
        <v>98563</v>
      </c>
      <c r="B387" t="s">
        <v>218</v>
      </c>
      <c r="C387" t="s">
        <v>219</v>
      </c>
      <c r="D387">
        <v>5.0999999999999997E-2</v>
      </c>
      <c r="E387">
        <v>6.2E-2</v>
      </c>
      <c r="F387">
        <v>3.0000000000000001E-3</v>
      </c>
      <c r="G387">
        <v>0.02</v>
      </c>
      <c r="H387">
        <v>0</v>
      </c>
    </row>
    <row r="388" spans="1:8" x14ac:dyDescent="0.35">
      <c r="A388">
        <v>98564</v>
      </c>
      <c r="B388" t="s">
        <v>154</v>
      </c>
      <c r="C388" t="s">
        <v>155</v>
      </c>
      <c r="D388">
        <v>9.1999999999999998E-2</v>
      </c>
      <c r="E388">
        <v>7.8E-2</v>
      </c>
      <c r="F388">
        <v>1.7999999999999999E-2</v>
      </c>
      <c r="G388">
        <v>1.6E-2</v>
      </c>
      <c r="H388">
        <v>0</v>
      </c>
    </row>
    <row r="389" spans="1:8" x14ac:dyDescent="0.35">
      <c r="A389">
        <v>98565</v>
      </c>
      <c r="B389" t="s">
        <v>220</v>
      </c>
      <c r="C389" t="s">
        <v>221</v>
      </c>
      <c r="D389">
        <v>8.5999999999999993E-2</v>
      </c>
      <c r="E389">
        <v>6.4000000000000001E-2</v>
      </c>
      <c r="F389">
        <v>2.4E-2</v>
      </c>
      <c r="G389">
        <v>0</v>
      </c>
      <c r="H389">
        <v>0</v>
      </c>
    </row>
    <row r="390" spans="1:8" x14ac:dyDescent="0.35">
      <c r="A390">
        <v>98566</v>
      </c>
      <c r="B390" t="s">
        <v>200</v>
      </c>
      <c r="C390" t="s">
        <v>201</v>
      </c>
      <c r="D390">
        <v>8.5000000000000006E-2</v>
      </c>
      <c r="E390">
        <v>5.6000000000000001E-2</v>
      </c>
      <c r="F390">
        <v>0.02</v>
      </c>
      <c r="G390">
        <v>1.7999999999999999E-2</v>
      </c>
      <c r="H390">
        <v>0</v>
      </c>
    </row>
    <row r="391" spans="1:8" x14ac:dyDescent="0.35">
      <c r="A391">
        <v>98568</v>
      </c>
      <c r="B391" t="s">
        <v>200</v>
      </c>
      <c r="C391" t="s">
        <v>201</v>
      </c>
      <c r="D391">
        <v>7.6999999999999999E-2</v>
      </c>
      <c r="E391">
        <v>9.8000000000000004E-2</v>
      </c>
      <c r="F391">
        <v>1E-3</v>
      </c>
      <c r="G391">
        <v>0</v>
      </c>
      <c r="H391">
        <v>0</v>
      </c>
    </row>
    <row r="392" spans="1:8" x14ac:dyDescent="0.35">
      <c r="A392">
        <v>98569</v>
      </c>
      <c r="B392" t="s">
        <v>222</v>
      </c>
      <c r="C392" t="s">
        <v>223</v>
      </c>
      <c r="D392">
        <v>9.8000000000000004E-2</v>
      </c>
      <c r="E392">
        <v>5.3999999999999999E-2</v>
      </c>
      <c r="F392">
        <v>0.01</v>
      </c>
      <c r="G392">
        <v>1.4999999999999999E-2</v>
      </c>
      <c r="H392">
        <v>0</v>
      </c>
    </row>
    <row r="393" spans="1:8" x14ac:dyDescent="0.35">
      <c r="A393">
        <v>98570</v>
      </c>
      <c r="B393" t="s">
        <v>154</v>
      </c>
      <c r="C393" t="s">
        <v>155</v>
      </c>
      <c r="D393">
        <v>7.4999999999999997E-2</v>
      </c>
      <c r="E393">
        <v>8.6999999999999994E-2</v>
      </c>
      <c r="F393">
        <v>1.4999999999999999E-2</v>
      </c>
      <c r="G393">
        <v>4.0000000000000001E-3</v>
      </c>
      <c r="H393">
        <v>0</v>
      </c>
    </row>
    <row r="394" spans="1:8" x14ac:dyDescent="0.35">
      <c r="A394">
        <v>98571</v>
      </c>
      <c r="B394" t="s">
        <v>200</v>
      </c>
      <c r="C394" t="s">
        <v>201</v>
      </c>
      <c r="D394">
        <v>0.06</v>
      </c>
      <c r="E394">
        <v>8.2000000000000003E-2</v>
      </c>
      <c r="F394">
        <v>1.0999999999999999E-2</v>
      </c>
      <c r="G394">
        <v>2.4E-2</v>
      </c>
      <c r="H394">
        <v>0</v>
      </c>
    </row>
    <row r="395" spans="1:8" x14ac:dyDescent="0.35">
      <c r="A395">
        <v>98572</v>
      </c>
      <c r="B395" t="s">
        <v>224</v>
      </c>
      <c r="C395" t="s">
        <v>225</v>
      </c>
      <c r="D395">
        <v>6.3E-2</v>
      </c>
      <c r="E395">
        <v>9.6000000000000002E-2</v>
      </c>
      <c r="F395">
        <v>6.0000000000000001E-3</v>
      </c>
      <c r="G395">
        <v>3.0000000000000001E-3</v>
      </c>
      <c r="H395">
        <v>0</v>
      </c>
    </row>
    <row r="396" spans="1:8" x14ac:dyDescent="0.35">
      <c r="A396">
        <v>98575</v>
      </c>
      <c r="B396" t="s">
        <v>200</v>
      </c>
      <c r="C396" t="s">
        <v>201</v>
      </c>
      <c r="D396">
        <v>7.0999999999999994E-2</v>
      </c>
      <c r="E396">
        <v>9.5000000000000001E-2</v>
      </c>
      <c r="F396">
        <v>7.0000000000000001E-3</v>
      </c>
      <c r="G396">
        <v>1.4999999999999999E-2</v>
      </c>
      <c r="H396">
        <v>0</v>
      </c>
    </row>
    <row r="397" spans="1:8" x14ac:dyDescent="0.35">
      <c r="A397">
        <v>98576</v>
      </c>
      <c r="B397" t="s">
        <v>194</v>
      </c>
      <c r="C397" t="s">
        <v>195</v>
      </c>
      <c r="D397">
        <v>7.2999999999999995E-2</v>
      </c>
      <c r="E397">
        <v>7.9000000000000001E-2</v>
      </c>
      <c r="F397">
        <v>8.0000000000000002E-3</v>
      </c>
      <c r="G397">
        <v>2.1000000000000001E-2</v>
      </c>
      <c r="H397">
        <v>0</v>
      </c>
    </row>
    <row r="398" spans="1:8" x14ac:dyDescent="0.35">
      <c r="A398">
        <v>98577</v>
      </c>
      <c r="B398" t="s">
        <v>226</v>
      </c>
      <c r="C398" t="s">
        <v>227</v>
      </c>
      <c r="D398">
        <v>9.7000000000000003E-2</v>
      </c>
      <c r="E398">
        <v>5.6000000000000001E-2</v>
      </c>
      <c r="F398">
        <v>1.6E-2</v>
      </c>
      <c r="G398">
        <v>1.9E-2</v>
      </c>
      <c r="H398">
        <v>0</v>
      </c>
    </row>
    <row r="399" spans="1:8" x14ac:dyDescent="0.35">
      <c r="A399">
        <v>98579</v>
      </c>
      <c r="B399" t="s">
        <v>194</v>
      </c>
      <c r="C399" t="s">
        <v>195</v>
      </c>
      <c r="D399">
        <v>6.4000000000000001E-2</v>
      </c>
      <c r="E399">
        <v>8.7999999999999995E-2</v>
      </c>
      <c r="F399">
        <v>0</v>
      </c>
      <c r="G399">
        <v>1.2E-2</v>
      </c>
      <c r="H399">
        <v>0</v>
      </c>
    </row>
    <row r="400" spans="1:8" x14ac:dyDescent="0.35">
      <c r="A400">
        <v>98580</v>
      </c>
      <c r="B400" t="s">
        <v>140</v>
      </c>
      <c r="C400" t="s">
        <v>141</v>
      </c>
      <c r="D400">
        <v>7.9000000000000001E-2</v>
      </c>
      <c r="E400">
        <v>5.0999999999999997E-2</v>
      </c>
      <c r="F400">
        <v>7.0000000000000001E-3</v>
      </c>
      <c r="G400">
        <v>2.1999999999999999E-2</v>
      </c>
      <c r="H400">
        <v>0</v>
      </c>
    </row>
    <row r="401" spans="1:8" x14ac:dyDescent="0.35">
      <c r="A401">
        <v>98581</v>
      </c>
      <c r="B401" t="s">
        <v>228</v>
      </c>
      <c r="C401" t="s">
        <v>229</v>
      </c>
      <c r="D401">
        <v>0.06</v>
      </c>
      <c r="E401">
        <v>6.7000000000000004E-2</v>
      </c>
      <c r="F401">
        <v>4.0000000000000001E-3</v>
      </c>
      <c r="G401">
        <v>7.0000000000000001E-3</v>
      </c>
      <c r="H401">
        <v>0</v>
      </c>
    </row>
    <row r="402" spans="1:8" x14ac:dyDescent="0.35">
      <c r="A402">
        <v>98582</v>
      </c>
      <c r="B402" t="s">
        <v>154</v>
      </c>
      <c r="C402" t="s">
        <v>155</v>
      </c>
      <c r="D402">
        <v>9.4E-2</v>
      </c>
      <c r="E402">
        <v>0.05</v>
      </c>
      <c r="F402">
        <v>1.6E-2</v>
      </c>
      <c r="G402">
        <v>2.4E-2</v>
      </c>
      <c r="H402">
        <v>0</v>
      </c>
    </row>
    <row r="403" spans="1:8" x14ac:dyDescent="0.35">
      <c r="A403">
        <v>98583</v>
      </c>
      <c r="B403" t="s">
        <v>200</v>
      </c>
      <c r="C403" t="s">
        <v>201</v>
      </c>
      <c r="D403">
        <v>8.3000000000000004E-2</v>
      </c>
      <c r="E403">
        <v>7.9000000000000001E-2</v>
      </c>
      <c r="F403">
        <v>2.4E-2</v>
      </c>
      <c r="G403">
        <v>0</v>
      </c>
      <c r="H403">
        <v>0</v>
      </c>
    </row>
    <row r="404" spans="1:8" x14ac:dyDescent="0.35">
      <c r="A404">
        <v>98584</v>
      </c>
      <c r="B404" t="s">
        <v>198</v>
      </c>
      <c r="C404" t="s">
        <v>199</v>
      </c>
      <c r="D404">
        <v>5.6000000000000001E-2</v>
      </c>
      <c r="E404">
        <v>7.0999999999999994E-2</v>
      </c>
      <c r="F404">
        <v>7.0000000000000001E-3</v>
      </c>
      <c r="G404">
        <v>1.4E-2</v>
      </c>
      <c r="H404">
        <v>0</v>
      </c>
    </row>
    <row r="405" spans="1:8" x14ac:dyDescent="0.35">
      <c r="A405">
        <v>98585</v>
      </c>
      <c r="B405" t="s">
        <v>154</v>
      </c>
      <c r="C405" t="s">
        <v>155</v>
      </c>
      <c r="D405">
        <v>7.2999999999999995E-2</v>
      </c>
      <c r="E405">
        <v>5.0999999999999997E-2</v>
      </c>
      <c r="F405">
        <v>0.01</v>
      </c>
      <c r="G405">
        <v>2.5000000000000001E-2</v>
      </c>
      <c r="H405">
        <v>0</v>
      </c>
    </row>
    <row r="406" spans="1:8" x14ac:dyDescent="0.35">
      <c r="A406">
        <v>98586</v>
      </c>
      <c r="B406" t="s">
        <v>230</v>
      </c>
      <c r="C406" t="s">
        <v>231</v>
      </c>
      <c r="D406">
        <v>9.0999999999999998E-2</v>
      </c>
      <c r="E406">
        <v>9.0999999999999998E-2</v>
      </c>
      <c r="F406">
        <v>1.2999999999999999E-2</v>
      </c>
      <c r="G406">
        <v>5.0000000000000001E-3</v>
      </c>
      <c r="H406">
        <v>0</v>
      </c>
    </row>
    <row r="407" spans="1:8" x14ac:dyDescent="0.35">
      <c r="A407">
        <v>98587</v>
      </c>
      <c r="B407" t="s">
        <v>200</v>
      </c>
      <c r="C407" t="s">
        <v>201</v>
      </c>
      <c r="D407">
        <v>7.2999999999999995E-2</v>
      </c>
      <c r="E407">
        <v>0.09</v>
      </c>
      <c r="F407">
        <v>1.6E-2</v>
      </c>
      <c r="G407">
        <v>2.1999999999999999E-2</v>
      </c>
      <c r="H407">
        <v>0</v>
      </c>
    </row>
    <row r="408" spans="1:8" x14ac:dyDescent="0.35">
      <c r="A408">
        <v>98588</v>
      </c>
      <c r="B408" t="s">
        <v>198</v>
      </c>
      <c r="C408" t="s">
        <v>199</v>
      </c>
      <c r="D408">
        <v>9.7000000000000003E-2</v>
      </c>
      <c r="E408">
        <v>7.0000000000000007E-2</v>
      </c>
      <c r="F408">
        <v>7.0000000000000001E-3</v>
      </c>
      <c r="G408">
        <v>2.4E-2</v>
      </c>
      <c r="H408">
        <v>0</v>
      </c>
    </row>
    <row r="409" spans="1:8" x14ac:dyDescent="0.35">
      <c r="A409">
        <v>98589</v>
      </c>
      <c r="B409" t="s">
        <v>194</v>
      </c>
      <c r="C409" t="s">
        <v>195</v>
      </c>
      <c r="D409">
        <v>7.0999999999999994E-2</v>
      </c>
      <c r="E409">
        <v>7.0000000000000007E-2</v>
      </c>
      <c r="F409">
        <v>0.01</v>
      </c>
      <c r="G409">
        <v>2.3E-2</v>
      </c>
      <c r="H409">
        <v>0</v>
      </c>
    </row>
    <row r="410" spans="1:8" x14ac:dyDescent="0.35">
      <c r="A410">
        <v>98590</v>
      </c>
      <c r="B410" t="s">
        <v>202</v>
      </c>
      <c r="C410" t="s">
        <v>203</v>
      </c>
      <c r="D410">
        <v>9.2999999999999999E-2</v>
      </c>
      <c r="E410">
        <v>5.3999999999999999E-2</v>
      </c>
      <c r="F410">
        <v>0.02</v>
      </c>
      <c r="G410">
        <v>2.1999999999999999E-2</v>
      </c>
      <c r="H410">
        <v>0</v>
      </c>
    </row>
    <row r="411" spans="1:8" x14ac:dyDescent="0.35">
      <c r="A411">
        <v>98591</v>
      </c>
      <c r="B411" t="s">
        <v>154</v>
      </c>
      <c r="C411" t="s">
        <v>155</v>
      </c>
      <c r="D411">
        <v>8.1000000000000003E-2</v>
      </c>
      <c r="E411">
        <v>0.09</v>
      </c>
      <c r="F411">
        <v>1.2999999999999999E-2</v>
      </c>
      <c r="G411">
        <v>2.5000000000000001E-2</v>
      </c>
      <c r="H411">
        <v>0</v>
      </c>
    </row>
    <row r="412" spans="1:8" x14ac:dyDescent="0.35">
      <c r="A412">
        <v>98592</v>
      </c>
      <c r="B412" t="s">
        <v>198</v>
      </c>
      <c r="C412" t="s">
        <v>199</v>
      </c>
      <c r="D412">
        <v>9.7000000000000003E-2</v>
      </c>
      <c r="E412">
        <v>7.3999999999999996E-2</v>
      </c>
      <c r="F412">
        <v>1.0999999999999999E-2</v>
      </c>
      <c r="G412">
        <v>2.1000000000000001E-2</v>
      </c>
      <c r="H412">
        <v>0</v>
      </c>
    </row>
    <row r="413" spans="1:8" x14ac:dyDescent="0.35">
      <c r="A413">
        <v>98593</v>
      </c>
      <c r="B413" t="s">
        <v>232</v>
      </c>
      <c r="C413" t="s">
        <v>233</v>
      </c>
      <c r="D413">
        <v>8.4000000000000005E-2</v>
      </c>
      <c r="E413">
        <v>8.3000000000000004E-2</v>
      </c>
      <c r="F413">
        <v>2.3E-2</v>
      </c>
      <c r="G413">
        <v>1.9E-2</v>
      </c>
      <c r="H413">
        <v>0</v>
      </c>
    </row>
    <row r="414" spans="1:8" x14ac:dyDescent="0.35">
      <c r="A414">
        <v>98595</v>
      </c>
      <c r="B414" t="s">
        <v>234</v>
      </c>
      <c r="C414" t="s">
        <v>235</v>
      </c>
      <c r="D414">
        <v>8.7999999999999995E-2</v>
      </c>
      <c r="E414">
        <v>9.7000000000000003E-2</v>
      </c>
      <c r="F414">
        <v>1E-3</v>
      </c>
      <c r="G414">
        <v>8.9999999999999993E-3</v>
      </c>
      <c r="H414">
        <v>0</v>
      </c>
    </row>
    <row r="415" spans="1:8" x14ac:dyDescent="0.35">
      <c r="A415">
        <v>98596</v>
      </c>
      <c r="B415" t="s">
        <v>154</v>
      </c>
      <c r="C415" t="s">
        <v>155</v>
      </c>
      <c r="D415">
        <v>6.0999999999999999E-2</v>
      </c>
      <c r="E415">
        <v>7.0000000000000007E-2</v>
      </c>
      <c r="F415">
        <v>2.1000000000000001E-2</v>
      </c>
      <c r="G415">
        <v>2.1999999999999999E-2</v>
      </c>
      <c r="H415">
        <v>0</v>
      </c>
    </row>
    <row r="416" spans="1:8" x14ac:dyDescent="0.35">
      <c r="A416">
        <v>98597</v>
      </c>
      <c r="B416" t="s">
        <v>194</v>
      </c>
      <c r="C416" t="s">
        <v>195</v>
      </c>
      <c r="D416">
        <v>7.8E-2</v>
      </c>
      <c r="E416">
        <v>9.9000000000000005E-2</v>
      </c>
      <c r="F416">
        <v>0.02</v>
      </c>
      <c r="G416">
        <v>2E-3</v>
      </c>
      <c r="H416">
        <v>0</v>
      </c>
    </row>
    <row r="417" spans="1:8" x14ac:dyDescent="0.35">
      <c r="A417">
        <v>98599</v>
      </c>
      <c r="B417" t="s">
        <v>186</v>
      </c>
      <c r="C417" t="s">
        <v>187</v>
      </c>
      <c r="D417">
        <v>8.7999999999999995E-2</v>
      </c>
      <c r="E417">
        <v>0.06</v>
      </c>
      <c r="F417">
        <v>0</v>
      </c>
      <c r="G417">
        <v>2.1999999999999999E-2</v>
      </c>
      <c r="H417">
        <v>0</v>
      </c>
    </row>
    <row r="418" spans="1:8" x14ac:dyDescent="0.35">
      <c r="A418">
        <v>98601</v>
      </c>
      <c r="B418" t="s">
        <v>236</v>
      </c>
      <c r="C418" t="s">
        <v>237</v>
      </c>
      <c r="D418">
        <v>9.1999999999999998E-2</v>
      </c>
      <c r="E418">
        <v>5.3999999999999999E-2</v>
      </c>
      <c r="F418">
        <v>2E-3</v>
      </c>
      <c r="G418">
        <v>2.1000000000000001E-2</v>
      </c>
      <c r="H418">
        <v>0</v>
      </c>
    </row>
    <row r="419" spans="1:8" x14ac:dyDescent="0.35">
      <c r="A419">
        <v>98602</v>
      </c>
      <c r="B419" t="s">
        <v>238</v>
      </c>
      <c r="C419" t="s">
        <v>239</v>
      </c>
      <c r="D419">
        <v>0.08</v>
      </c>
      <c r="E419">
        <v>8.4000000000000005E-2</v>
      </c>
      <c r="F419">
        <v>1.4999999999999999E-2</v>
      </c>
      <c r="G419">
        <v>8.0000000000000002E-3</v>
      </c>
      <c r="H419">
        <v>0</v>
      </c>
    </row>
    <row r="420" spans="1:8" x14ac:dyDescent="0.35">
      <c r="A420">
        <v>98603</v>
      </c>
      <c r="B420" t="s">
        <v>228</v>
      </c>
      <c r="C420" t="s">
        <v>229</v>
      </c>
      <c r="D420">
        <v>6.9000000000000006E-2</v>
      </c>
      <c r="E420">
        <v>7.6999999999999999E-2</v>
      </c>
      <c r="F420">
        <v>1.2999999999999999E-2</v>
      </c>
      <c r="G420">
        <v>2.4E-2</v>
      </c>
      <c r="H420">
        <v>0</v>
      </c>
    </row>
    <row r="421" spans="1:8" x14ac:dyDescent="0.35">
      <c r="A421">
        <v>98604</v>
      </c>
      <c r="B421" t="s">
        <v>236</v>
      </c>
      <c r="C421" t="s">
        <v>237</v>
      </c>
      <c r="D421">
        <v>6.7000000000000004E-2</v>
      </c>
      <c r="E421">
        <v>6.8000000000000005E-2</v>
      </c>
      <c r="F421">
        <v>8.0000000000000002E-3</v>
      </c>
      <c r="G421">
        <v>2E-3</v>
      </c>
      <c r="H421">
        <v>0</v>
      </c>
    </row>
    <row r="422" spans="1:8" x14ac:dyDescent="0.35">
      <c r="A422">
        <v>98605</v>
      </c>
      <c r="B422" t="s">
        <v>240</v>
      </c>
      <c r="C422" t="s">
        <v>241</v>
      </c>
      <c r="D422">
        <v>8.1000000000000003E-2</v>
      </c>
      <c r="E422">
        <v>7.8E-2</v>
      </c>
      <c r="F422">
        <v>0.01</v>
      </c>
      <c r="G422">
        <v>3.0000000000000001E-3</v>
      </c>
      <c r="H422">
        <v>0</v>
      </c>
    </row>
    <row r="423" spans="1:8" x14ac:dyDescent="0.35">
      <c r="A423">
        <v>98606</v>
      </c>
      <c r="B423" t="s">
        <v>236</v>
      </c>
      <c r="C423" t="s">
        <v>237</v>
      </c>
      <c r="D423">
        <v>6.9000000000000006E-2</v>
      </c>
      <c r="E423">
        <v>7.1999999999999995E-2</v>
      </c>
      <c r="F423">
        <v>2.1000000000000001E-2</v>
      </c>
      <c r="G423">
        <v>4.0000000000000001E-3</v>
      </c>
      <c r="H423">
        <v>0</v>
      </c>
    </row>
    <row r="424" spans="1:8" x14ac:dyDescent="0.35">
      <c r="A424">
        <v>98607</v>
      </c>
      <c r="B424" t="s">
        <v>242</v>
      </c>
      <c r="C424" t="s">
        <v>243</v>
      </c>
      <c r="D424">
        <v>9.8000000000000004E-2</v>
      </c>
      <c r="E424">
        <v>5.6000000000000001E-2</v>
      </c>
      <c r="F424">
        <v>2E-3</v>
      </c>
      <c r="G424">
        <v>1.2999999999999999E-2</v>
      </c>
      <c r="H424">
        <v>0</v>
      </c>
    </row>
    <row r="425" spans="1:8" x14ac:dyDescent="0.35">
      <c r="A425">
        <v>98609</v>
      </c>
      <c r="B425" t="s">
        <v>228</v>
      </c>
      <c r="C425" t="s">
        <v>229</v>
      </c>
      <c r="D425">
        <v>5.8999999999999997E-2</v>
      </c>
      <c r="E425">
        <v>7.0000000000000007E-2</v>
      </c>
      <c r="F425">
        <v>0.01</v>
      </c>
      <c r="G425">
        <v>0.01</v>
      </c>
      <c r="H425">
        <v>0</v>
      </c>
    </row>
    <row r="426" spans="1:8" x14ac:dyDescent="0.35">
      <c r="A426">
        <v>98610</v>
      </c>
      <c r="B426" t="s">
        <v>244</v>
      </c>
      <c r="C426" t="s">
        <v>245</v>
      </c>
      <c r="D426">
        <v>7.9000000000000001E-2</v>
      </c>
      <c r="E426">
        <v>7.5999999999999998E-2</v>
      </c>
      <c r="F426">
        <v>2.1000000000000001E-2</v>
      </c>
      <c r="G426">
        <v>0.01</v>
      </c>
      <c r="H426">
        <v>0</v>
      </c>
    </row>
    <row r="427" spans="1:8" x14ac:dyDescent="0.35">
      <c r="A427">
        <v>98611</v>
      </c>
      <c r="B427" t="s">
        <v>228</v>
      </c>
      <c r="C427" t="s">
        <v>229</v>
      </c>
      <c r="D427">
        <v>8.5999999999999993E-2</v>
      </c>
      <c r="E427">
        <v>5.0999999999999997E-2</v>
      </c>
      <c r="F427">
        <v>1.7000000000000001E-2</v>
      </c>
      <c r="G427">
        <v>1.7000000000000001E-2</v>
      </c>
      <c r="H427">
        <v>0</v>
      </c>
    </row>
    <row r="428" spans="1:8" x14ac:dyDescent="0.35">
      <c r="A428">
        <v>98612</v>
      </c>
      <c r="B428" t="s">
        <v>246</v>
      </c>
      <c r="C428" t="s">
        <v>247</v>
      </c>
      <c r="D428">
        <v>7.2999999999999995E-2</v>
      </c>
      <c r="E428">
        <v>9.6000000000000002E-2</v>
      </c>
      <c r="F428">
        <v>1.2999999999999999E-2</v>
      </c>
      <c r="G428">
        <v>1.2E-2</v>
      </c>
      <c r="H428">
        <v>0</v>
      </c>
    </row>
    <row r="429" spans="1:8" x14ac:dyDescent="0.35">
      <c r="A429">
        <v>98613</v>
      </c>
      <c r="B429" t="s">
        <v>238</v>
      </c>
      <c r="C429" t="s">
        <v>239</v>
      </c>
      <c r="D429">
        <v>8.5999999999999993E-2</v>
      </c>
      <c r="E429">
        <v>8.4000000000000005E-2</v>
      </c>
      <c r="F429">
        <v>4.0000000000000001E-3</v>
      </c>
      <c r="G429">
        <v>4.0000000000000001E-3</v>
      </c>
      <c r="H429">
        <v>0</v>
      </c>
    </row>
    <row r="430" spans="1:8" x14ac:dyDescent="0.35">
      <c r="A430">
        <v>98614</v>
      </c>
      <c r="B430" t="s">
        <v>202</v>
      </c>
      <c r="C430" t="s">
        <v>203</v>
      </c>
      <c r="D430">
        <v>5.0999999999999997E-2</v>
      </c>
      <c r="E430">
        <v>8.8999999999999996E-2</v>
      </c>
      <c r="F430">
        <v>2.1000000000000001E-2</v>
      </c>
      <c r="G430">
        <v>1.2E-2</v>
      </c>
      <c r="H430">
        <v>0</v>
      </c>
    </row>
    <row r="431" spans="1:8" x14ac:dyDescent="0.35">
      <c r="A431">
        <v>98616</v>
      </c>
      <c r="B431" t="s">
        <v>228</v>
      </c>
      <c r="C431" t="s">
        <v>229</v>
      </c>
      <c r="D431">
        <v>0.08</v>
      </c>
      <c r="E431">
        <v>5.6000000000000001E-2</v>
      </c>
      <c r="F431">
        <v>2.1000000000000001E-2</v>
      </c>
      <c r="G431">
        <v>1E-3</v>
      </c>
      <c r="H431">
        <v>0</v>
      </c>
    </row>
    <row r="432" spans="1:8" x14ac:dyDescent="0.35">
      <c r="A432">
        <v>98617</v>
      </c>
      <c r="B432" t="s">
        <v>238</v>
      </c>
      <c r="C432" t="s">
        <v>239</v>
      </c>
      <c r="D432">
        <v>8.5999999999999993E-2</v>
      </c>
      <c r="E432">
        <v>7.8E-2</v>
      </c>
      <c r="F432">
        <v>0.02</v>
      </c>
      <c r="G432">
        <v>5.0000000000000001E-3</v>
      </c>
      <c r="H432">
        <v>0</v>
      </c>
    </row>
    <row r="433" spans="1:8" x14ac:dyDescent="0.35">
      <c r="A433">
        <v>98619</v>
      </c>
      <c r="B433" t="s">
        <v>238</v>
      </c>
      <c r="C433" t="s">
        <v>239</v>
      </c>
      <c r="D433">
        <v>7.8E-2</v>
      </c>
      <c r="E433">
        <v>6.9000000000000006E-2</v>
      </c>
      <c r="F433">
        <v>2E-3</v>
      </c>
      <c r="G433">
        <v>1.7999999999999999E-2</v>
      </c>
      <c r="H433">
        <v>0</v>
      </c>
    </row>
    <row r="434" spans="1:8" x14ac:dyDescent="0.35">
      <c r="A434">
        <v>98620</v>
      </c>
      <c r="B434" t="s">
        <v>238</v>
      </c>
      <c r="C434" t="s">
        <v>239</v>
      </c>
      <c r="D434">
        <v>9.2999999999999999E-2</v>
      </c>
      <c r="E434">
        <v>8.3000000000000004E-2</v>
      </c>
      <c r="F434">
        <v>0.02</v>
      </c>
      <c r="G434">
        <v>3.0000000000000001E-3</v>
      </c>
      <c r="H434">
        <v>0</v>
      </c>
    </row>
    <row r="435" spans="1:8" x14ac:dyDescent="0.35">
      <c r="A435">
        <v>98621</v>
      </c>
      <c r="B435" t="s">
        <v>246</v>
      </c>
      <c r="C435" t="s">
        <v>247</v>
      </c>
      <c r="D435">
        <v>5.5E-2</v>
      </c>
      <c r="E435">
        <v>9.9000000000000005E-2</v>
      </c>
      <c r="F435">
        <v>8.9999999999999993E-3</v>
      </c>
      <c r="G435">
        <v>2.1999999999999999E-2</v>
      </c>
      <c r="H435">
        <v>0</v>
      </c>
    </row>
    <row r="436" spans="1:8" x14ac:dyDescent="0.35">
      <c r="A436">
        <v>98622</v>
      </c>
      <c r="B436" t="s">
        <v>236</v>
      </c>
      <c r="C436" t="s">
        <v>237</v>
      </c>
      <c r="D436">
        <v>7.9000000000000001E-2</v>
      </c>
      <c r="E436">
        <v>5.6000000000000001E-2</v>
      </c>
      <c r="F436">
        <v>5.0000000000000001E-3</v>
      </c>
      <c r="G436">
        <v>3.0000000000000001E-3</v>
      </c>
      <c r="H436">
        <v>0</v>
      </c>
    </row>
    <row r="437" spans="1:8" x14ac:dyDescent="0.35">
      <c r="A437">
        <v>98623</v>
      </c>
      <c r="B437" t="s">
        <v>238</v>
      </c>
      <c r="C437" t="s">
        <v>239</v>
      </c>
      <c r="D437">
        <v>8.5000000000000006E-2</v>
      </c>
      <c r="E437">
        <v>8.7999999999999995E-2</v>
      </c>
      <c r="F437">
        <v>1.4999999999999999E-2</v>
      </c>
      <c r="G437">
        <v>4.0000000000000001E-3</v>
      </c>
      <c r="H437">
        <v>0</v>
      </c>
    </row>
    <row r="438" spans="1:8" x14ac:dyDescent="0.35">
      <c r="A438">
        <v>98624</v>
      </c>
      <c r="B438" t="s">
        <v>248</v>
      </c>
      <c r="C438" t="s">
        <v>249</v>
      </c>
      <c r="D438">
        <v>5.6000000000000001E-2</v>
      </c>
      <c r="E438">
        <v>8.6999999999999994E-2</v>
      </c>
      <c r="F438">
        <v>1E-3</v>
      </c>
      <c r="G438">
        <v>5.0000000000000001E-3</v>
      </c>
      <c r="H438">
        <v>0</v>
      </c>
    </row>
    <row r="439" spans="1:8" x14ac:dyDescent="0.35">
      <c r="A439">
        <v>98625</v>
      </c>
      <c r="B439" t="s">
        <v>228</v>
      </c>
      <c r="C439" t="s">
        <v>229</v>
      </c>
      <c r="D439">
        <v>6.4000000000000001E-2</v>
      </c>
      <c r="E439">
        <v>9.2999999999999999E-2</v>
      </c>
      <c r="F439">
        <v>1.4E-2</v>
      </c>
      <c r="G439">
        <v>1.7999999999999999E-2</v>
      </c>
      <c r="H439">
        <v>0</v>
      </c>
    </row>
    <row r="440" spans="1:8" x14ac:dyDescent="0.35">
      <c r="A440">
        <v>98626</v>
      </c>
      <c r="B440" t="s">
        <v>250</v>
      </c>
      <c r="C440" t="s">
        <v>251</v>
      </c>
      <c r="D440">
        <v>6.4000000000000001E-2</v>
      </c>
      <c r="E440">
        <v>8.5000000000000006E-2</v>
      </c>
      <c r="F440">
        <v>0.01</v>
      </c>
      <c r="G440">
        <v>1.2E-2</v>
      </c>
      <c r="H440">
        <v>0</v>
      </c>
    </row>
    <row r="441" spans="1:8" x14ac:dyDescent="0.35">
      <c r="A441">
        <v>98628</v>
      </c>
      <c r="B441" t="s">
        <v>238</v>
      </c>
      <c r="C441" t="s">
        <v>239</v>
      </c>
      <c r="D441">
        <v>9.7000000000000003E-2</v>
      </c>
      <c r="E441">
        <v>8.4000000000000005E-2</v>
      </c>
      <c r="F441">
        <v>1.2999999999999999E-2</v>
      </c>
      <c r="G441">
        <v>1.7000000000000001E-2</v>
      </c>
      <c r="H441">
        <v>0</v>
      </c>
    </row>
    <row r="442" spans="1:8" x14ac:dyDescent="0.35">
      <c r="A442">
        <v>98629</v>
      </c>
      <c r="B442" t="s">
        <v>236</v>
      </c>
      <c r="C442" t="s">
        <v>237</v>
      </c>
      <c r="D442">
        <v>7.4999999999999997E-2</v>
      </c>
      <c r="E442">
        <v>9.5000000000000001E-2</v>
      </c>
      <c r="F442">
        <v>1.4999999999999999E-2</v>
      </c>
      <c r="G442">
        <v>1.2999999999999999E-2</v>
      </c>
      <c r="H442">
        <v>0</v>
      </c>
    </row>
    <row r="443" spans="1:8" x14ac:dyDescent="0.35">
      <c r="A443">
        <v>98631</v>
      </c>
      <c r="B443" t="s">
        <v>202</v>
      </c>
      <c r="C443" t="s">
        <v>203</v>
      </c>
      <c r="D443">
        <v>7.4999999999999997E-2</v>
      </c>
      <c r="E443">
        <v>5.8999999999999997E-2</v>
      </c>
      <c r="F443">
        <v>5.0000000000000001E-3</v>
      </c>
      <c r="G443">
        <v>2E-3</v>
      </c>
      <c r="H443">
        <v>0</v>
      </c>
    </row>
    <row r="444" spans="1:8" x14ac:dyDescent="0.35">
      <c r="A444">
        <v>98632</v>
      </c>
      <c r="B444" t="s">
        <v>252</v>
      </c>
      <c r="C444" t="s">
        <v>253</v>
      </c>
      <c r="D444">
        <v>6.3E-2</v>
      </c>
      <c r="E444">
        <v>5.7000000000000002E-2</v>
      </c>
      <c r="F444">
        <v>1.6E-2</v>
      </c>
      <c r="G444">
        <v>0</v>
      </c>
      <c r="H444">
        <v>0</v>
      </c>
    </row>
    <row r="445" spans="1:8" x14ac:dyDescent="0.35">
      <c r="A445">
        <v>98635</v>
      </c>
      <c r="B445" t="s">
        <v>238</v>
      </c>
      <c r="C445" t="s">
        <v>239</v>
      </c>
      <c r="D445">
        <v>8.1000000000000003E-2</v>
      </c>
      <c r="E445">
        <v>6.9000000000000006E-2</v>
      </c>
      <c r="F445">
        <v>2.1000000000000001E-2</v>
      </c>
      <c r="G445">
        <v>2.4E-2</v>
      </c>
      <c r="H445">
        <v>0</v>
      </c>
    </row>
    <row r="446" spans="1:8" x14ac:dyDescent="0.35">
      <c r="A446">
        <v>98637</v>
      </c>
      <c r="B446" t="s">
        <v>254</v>
      </c>
      <c r="C446" t="s">
        <v>255</v>
      </c>
      <c r="D446">
        <v>7.0000000000000007E-2</v>
      </c>
      <c r="E446">
        <v>9.9000000000000005E-2</v>
      </c>
      <c r="F446">
        <v>2.5000000000000001E-2</v>
      </c>
      <c r="G446">
        <v>8.0000000000000002E-3</v>
      </c>
      <c r="H446">
        <v>0</v>
      </c>
    </row>
    <row r="447" spans="1:8" x14ac:dyDescent="0.35">
      <c r="A447">
        <v>98638</v>
      </c>
      <c r="B447" t="s">
        <v>202</v>
      </c>
      <c r="C447" t="s">
        <v>203</v>
      </c>
      <c r="D447">
        <v>9.9000000000000005E-2</v>
      </c>
      <c r="E447">
        <v>0.05</v>
      </c>
      <c r="F447">
        <v>1.9E-2</v>
      </c>
      <c r="G447">
        <v>2.5000000000000001E-2</v>
      </c>
      <c r="H447">
        <v>0</v>
      </c>
    </row>
    <row r="448" spans="1:8" x14ac:dyDescent="0.35">
      <c r="A448">
        <v>98639</v>
      </c>
      <c r="B448" t="s">
        <v>256</v>
      </c>
      <c r="C448" t="s">
        <v>257</v>
      </c>
      <c r="D448">
        <v>7.3999999999999996E-2</v>
      </c>
      <c r="E448">
        <v>5.5E-2</v>
      </c>
      <c r="F448">
        <v>1.2999999999999999E-2</v>
      </c>
      <c r="G448">
        <v>2E-3</v>
      </c>
      <c r="H448">
        <v>0</v>
      </c>
    </row>
    <row r="449" spans="1:8" x14ac:dyDescent="0.35">
      <c r="A449">
        <v>98640</v>
      </c>
      <c r="B449" t="s">
        <v>202</v>
      </c>
      <c r="C449" t="s">
        <v>203</v>
      </c>
      <c r="D449">
        <v>8.2000000000000003E-2</v>
      </c>
      <c r="E449">
        <v>5.0999999999999997E-2</v>
      </c>
      <c r="F449">
        <v>1.4E-2</v>
      </c>
      <c r="G449">
        <v>2.1999999999999999E-2</v>
      </c>
      <c r="H449">
        <v>0</v>
      </c>
    </row>
    <row r="450" spans="1:8" x14ac:dyDescent="0.35">
      <c r="A450">
        <v>98641</v>
      </c>
      <c r="B450" t="s">
        <v>202</v>
      </c>
      <c r="C450" t="s">
        <v>203</v>
      </c>
      <c r="D450">
        <v>0.05</v>
      </c>
      <c r="E450">
        <v>7.0999999999999994E-2</v>
      </c>
      <c r="F450">
        <v>1.9E-2</v>
      </c>
      <c r="G450">
        <v>1.0999999999999999E-2</v>
      </c>
      <c r="H450">
        <v>0</v>
      </c>
    </row>
    <row r="451" spans="1:8" x14ac:dyDescent="0.35">
      <c r="A451">
        <v>98642</v>
      </c>
      <c r="B451" t="s">
        <v>236</v>
      </c>
      <c r="C451" t="s">
        <v>237</v>
      </c>
      <c r="D451">
        <v>7.0999999999999994E-2</v>
      </c>
      <c r="E451">
        <v>5.8999999999999997E-2</v>
      </c>
      <c r="F451">
        <v>1.4999999999999999E-2</v>
      </c>
      <c r="G451">
        <v>2.1999999999999999E-2</v>
      </c>
      <c r="H451">
        <v>0</v>
      </c>
    </row>
    <row r="452" spans="1:8" x14ac:dyDescent="0.35">
      <c r="A452">
        <v>98643</v>
      </c>
      <c r="B452" t="s">
        <v>246</v>
      </c>
      <c r="C452" t="s">
        <v>247</v>
      </c>
      <c r="D452">
        <v>9.2999999999999999E-2</v>
      </c>
      <c r="E452">
        <v>9.4E-2</v>
      </c>
      <c r="F452">
        <v>0.02</v>
      </c>
      <c r="G452">
        <v>1.0999999999999999E-2</v>
      </c>
      <c r="H452">
        <v>0</v>
      </c>
    </row>
    <row r="453" spans="1:8" x14ac:dyDescent="0.35">
      <c r="A453">
        <v>98644</v>
      </c>
      <c r="B453" t="s">
        <v>202</v>
      </c>
      <c r="C453" t="s">
        <v>203</v>
      </c>
      <c r="D453">
        <v>6.9000000000000006E-2</v>
      </c>
      <c r="E453">
        <v>6.2E-2</v>
      </c>
      <c r="F453">
        <v>2.1000000000000001E-2</v>
      </c>
      <c r="G453">
        <v>0.111</v>
      </c>
      <c r="H453">
        <v>0</v>
      </c>
    </row>
    <row r="454" spans="1:8" x14ac:dyDescent="0.35">
      <c r="A454">
        <v>98645</v>
      </c>
      <c r="B454" t="s">
        <v>228</v>
      </c>
      <c r="C454" t="s">
        <v>229</v>
      </c>
      <c r="D454">
        <v>9.2999999999999999E-2</v>
      </c>
      <c r="E454">
        <v>6.2E-2</v>
      </c>
      <c r="F454">
        <v>1.4E-2</v>
      </c>
      <c r="G454">
        <v>7.0000000000000001E-3</v>
      </c>
      <c r="H454">
        <v>0</v>
      </c>
    </row>
    <row r="455" spans="1:8" x14ac:dyDescent="0.35">
      <c r="A455">
        <v>98647</v>
      </c>
      <c r="B455" t="s">
        <v>246</v>
      </c>
      <c r="C455" t="s">
        <v>247</v>
      </c>
      <c r="D455">
        <v>8.6999999999999994E-2</v>
      </c>
      <c r="E455">
        <v>6.4000000000000001E-2</v>
      </c>
      <c r="F455">
        <v>8.0000000000000002E-3</v>
      </c>
      <c r="G455">
        <v>2.1000000000000001E-2</v>
      </c>
      <c r="H455">
        <v>0</v>
      </c>
    </row>
    <row r="456" spans="1:8" x14ac:dyDescent="0.35">
      <c r="A456">
        <v>98648</v>
      </c>
      <c r="B456" t="s">
        <v>244</v>
      </c>
      <c r="C456" t="s">
        <v>245</v>
      </c>
      <c r="D456">
        <v>9.4E-2</v>
      </c>
      <c r="E456">
        <v>6.8000000000000005E-2</v>
      </c>
      <c r="F456">
        <v>7.0000000000000001E-3</v>
      </c>
      <c r="G456">
        <v>2.5000000000000001E-2</v>
      </c>
      <c r="H456">
        <v>0</v>
      </c>
    </row>
    <row r="457" spans="1:8" x14ac:dyDescent="0.35">
      <c r="A457">
        <v>98649</v>
      </c>
      <c r="B457" t="s">
        <v>228</v>
      </c>
      <c r="C457" t="s">
        <v>229</v>
      </c>
      <c r="D457">
        <v>7.2999999999999995E-2</v>
      </c>
      <c r="E457">
        <v>6.8000000000000005E-2</v>
      </c>
      <c r="F457">
        <v>7.0000000000000001E-3</v>
      </c>
      <c r="G457">
        <v>7.0000000000000001E-3</v>
      </c>
      <c r="H457">
        <v>0</v>
      </c>
    </row>
    <row r="458" spans="1:8" x14ac:dyDescent="0.35">
      <c r="A458">
        <v>98650</v>
      </c>
      <c r="B458" t="s">
        <v>238</v>
      </c>
      <c r="C458" t="s">
        <v>239</v>
      </c>
      <c r="D458">
        <v>5.5E-2</v>
      </c>
      <c r="E458">
        <v>6.5000000000000002E-2</v>
      </c>
      <c r="F458">
        <v>1.7000000000000001E-2</v>
      </c>
      <c r="G458">
        <v>1.2E-2</v>
      </c>
      <c r="H458">
        <v>0</v>
      </c>
    </row>
    <row r="459" spans="1:8" x14ac:dyDescent="0.35">
      <c r="A459">
        <v>98651</v>
      </c>
      <c r="B459" t="s">
        <v>244</v>
      </c>
      <c r="C459" t="s">
        <v>245</v>
      </c>
      <c r="D459">
        <v>7.5999999999999998E-2</v>
      </c>
      <c r="E459">
        <v>8.7999999999999995E-2</v>
      </c>
      <c r="F459">
        <v>4.0000000000000001E-3</v>
      </c>
      <c r="G459">
        <v>0</v>
      </c>
      <c r="H459">
        <v>0</v>
      </c>
    </row>
    <row r="460" spans="1:8" x14ac:dyDescent="0.35">
      <c r="A460">
        <v>98660</v>
      </c>
      <c r="B460" t="s">
        <v>258</v>
      </c>
      <c r="C460" t="s">
        <v>259</v>
      </c>
      <c r="D460">
        <v>6.5000000000000002E-2</v>
      </c>
      <c r="E460">
        <v>8.5000000000000006E-2</v>
      </c>
      <c r="F460">
        <v>1.6E-2</v>
      </c>
      <c r="G460">
        <v>1.2999999999999999E-2</v>
      </c>
      <c r="H460">
        <v>0</v>
      </c>
    </row>
    <row r="461" spans="1:8" x14ac:dyDescent="0.35">
      <c r="A461">
        <v>98661</v>
      </c>
      <c r="B461" t="s">
        <v>258</v>
      </c>
      <c r="C461" t="s">
        <v>259</v>
      </c>
      <c r="D461">
        <v>6.2E-2</v>
      </c>
      <c r="E461">
        <v>5.7000000000000002E-2</v>
      </c>
      <c r="F461">
        <v>1.0999999999999999E-2</v>
      </c>
      <c r="G461">
        <v>1.0999999999999999E-2</v>
      </c>
      <c r="H461">
        <v>0</v>
      </c>
    </row>
    <row r="462" spans="1:8" x14ac:dyDescent="0.35">
      <c r="A462">
        <v>98662</v>
      </c>
      <c r="B462" t="s">
        <v>260</v>
      </c>
      <c r="C462" t="s">
        <v>261</v>
      </c>
      <c r="D462">
        <v>5.7000000000000002E-2</v>
      </c>
      <c r="E462">
        <v>7.4999999999999997E-2</v>
      </c>
      <c r="F462">
        <v>0.02</v>
      </c>
      <c r="G462">
        <v>1.4E-2</v>
      </c>
      <c r="H462">
        <v>1.9E-2</v>
      </c>
    </row>
    <row r="463" spans="1:8" x14ac:dyDescent="0.35">
      <c r="A463">
        <v>98663</v>
      </c>
      <c r="B463" t="s">
        <v>258</v>
      </c>
      <c r="C463" t="s">
        <v>259</v>
      </c>
      <c r="D463">
        <v>6.2E-2</v>
      </c>
      <c r="E463">
        <v>9.0999999999999998E-2</v>
      </c>
      <c r="F463">
        <v>1.2E-2</v>
      </c>
      <c r="G463">
        <v>8.9999999999999993E-3</v>
      </c>
      <c r="H463">
        <v>0</v>
      </c>
    </row>
    <row r="464" spans="1:8" x14ac:dyDescent="0.35">
      <c r="A464">
        <v>98664</v>
      </c>
      <c r="B464" t="s">
        <v>258</v>
      </c>
      <c r="C464" t="s">
        <v>259</v>
      </c>
      <c r="D464">
        <v>5.0999999999999997E-2</v>
      </c>
      <c r="E464">
        <v>9.8000000000000004E-2</v>
      </c>
      <c r="F464">
        <v>0</v>
      </c>
      <c r="G464">
        <v>1E-3</v>
      </c>
      <c r="H464">
        <v>0</v>
      </c>
    </row>
    <row r="465" spans="1:8" x14ac:dyDescent="0.35">
      <c r="A465">
        <v>98665</v>
      </c>
      <c r="B465" t="s">
        <v>260</v>
      </c>
      <c r="C465" t="s">
        <v>261</v>
      </c>
      <c r="D465">
        <v>8.1000000000000003E-2</v>
      </c>
      <c r="E465">
        <v>6.4000000000000001E-2</v>
      </c>
      <c r="F465">
        <v>1.0999999999999999E-2</v>
      </c>
      <c r="G465">
        <v>1.0999999999999999E-2</v>
      </c>
      <c r="H465">
        <v>1.9E-2</v>
      </c>
    </row>
    <row r="466" spans="1:8" x14ac:dyDescent="0.35">
      <c r="A466">
        <v>98666</v>
      </c>
      <c r="B466" t="s">
        <v>258</v>
      </c>
      <c r="C466" t="s">
        <v>259</v>
      </c>
      <c r="D466">
        <v>8.3000000000000004E-2</v>
      </c>
      <c r="E466">
        <v>7.0999999999999994E-2</v>
      </c>
      <c r="F466">
        <v>2.3E-2</v>
      </c>
      <c r="G466">
        <v>1.4999999999999999E-2</v>
      </c>
      <c r="H466">
        <v>0</v>
      </c>
    </row>
    <row r="467" spans="1:8" x14ac:dyDescent="0.35">
      <c r="A467">
        <v>98668</v>
      </c>
      <c r="B467" t="s">
        <v>258</v>
      </c>
      <c r="C467" t="s">
        <v>259</v>
      </c>
      <c r="D467">
        <v>5.5E-2</v>
      </c>
      <c r="E467">
        <v>9.5000000000000001E-2</v>
      </c>
      <c r="F467">
        <v>1.2E-2</v>
      </c>
      <c r="G467">
        <v>2.5000000000000001E-2</v>
      </c>
      <c r="H467">
        <v>0</v>
      </c>
    </row>
    <row r="468" spans="1:8" x14ac:dyDescent="0.35">
      <c r="A468">
        <v>98670</v>
      </c>
      <c r="B468" t="s">
        <v>238</v>
      </c>
      <c r="C468" t="s">
        <v>239</v>
      </c>
      <c r="D468">
        <v>6.4000000000000001E-2</v>
      </c>
      <c r="E468">
        <v>8.1000000000000003E-2</v>
      </c>
      <c r="F468">
        <v>2.3E-2</v>
      </c>
      <c r="G468">
        <v>1.2E-2</v>
      </c>
      <c r="H468">
        <v>0</v>
      </c>
    </row>
    <row r="469" spans="1:8" x14ac:dyDescent="0.35">
      <c r="A469">
        <v>98671</v>
      </c>
      <c r="B469" t="s">
        <v>262</v>
      </c>
      <c r="C469" t="s">
        <v>263</v>
      </c>
      <c r="D469">
        <v>7.9000000000000001E-2</v>
      </c>
      <c r="E469">
        <v>9.0999999999999998E-2</v>
      </c>
      <c r="F469">
        <v>1.4999999999999999E-2</v>
      </c>
      <c r="G469">
        <v>2E-3</v>
      </c>
      <c r="H469">
        <v>0</v>
      </c>
    </row>
    <row r="470" spans="1:8" x14ac:dyDescent="0.35">
      <c r="A470">
        <v>98672</v>
      </c>
      <c r="B470" t="s">
        <v>238</v>
      </c>
      <c r="C470" t="s">
        <v>239</v>
      </c>
      <c r="D470">
        <v>8.1000000000000003E-2</v>
      </c>
      <c r="E470">
        <v>6.5000000000000002E-2</v>
      </c>
      <c r="F470">
        <v>1.6E-2</v>
      </c>
      <c r="G470">
        <v>2.4E-2</v>
      </c>
      <c r="H470">
        <v>0</v>
      </c>
    </row>
    <row r="471" spans="1:8" x14ac:dyDescent="0.35">
      <c r="A471">
        <v>98673</v>
      </c>
      <c r="B471" t="s">
        <v>238</v>
      </c>
      <c r="C471" t="s">
        <v>239</v>
      </c>
      <c r="D471">
        <v>5.6000000000000001E-2</v>
      </c>
      <c r="E471">
        <v>9.5000000000000001E-2</v>
      </c>
      <c r="F471">
        <v>6.0000000000000001E-3</v>
      </c>
      <c r="G471">
        <v>1.7000000000000001E-2</v>
      </c>
      <c r="H471">
        <v>0</v>
      </c>
    </row>
    <row r="472" spans="1:8" x14ac:dyDescent="0.35">
      <c r="A472">
        <v>98674</v>
      </c>
      <c r="B472" t="s">
        <v>236</v>
      </c>
      <c r="C472" t="s">
        <v>237</v>
      </c>
      <c r="D472">
        <v>8.6999999999999994E-2</v>
      </c>
      <c r="E472">
        <v>9.2999999999999999E-2</v>
      </c>
      <c r="F472">
        <v>0.02</v>
      </c>
      <c r="G472">
        <v>5.0000000000000001E-3</v>
      </c>
      <c r="H472">
        <v>0</v>
      </c>
    </row>
    <row r="473" spans="1:8" x14ac:dyDescent="0.35">
      <c r="A473">
        <v>98675</v>
      </c>
      <c r="B473" t="s">
        <v>236</v>
      </c>
      <c r="C473" t="s">
        <v>237</v>
      </c>
      <c r="D473">
        <v>9.4E-2</v>
      </c>
      <c r="E473">
        <v>9.2999999999999999E-2</v>
      </c>
      <c r="F473">
        <v>2.1000000000000001E-2</v>
      </c>
      <c r="G473">
        <v>0.02</v>
      </c>
      <c r="H473">
        <v>0</v>
      </c>
    </row>
    <row r="474" spans="1:8" x14ac:dyDescent="0.35">
      <c r="A474">
        <v>98682</v>
      </c>
      <c r="B474" t="s">
        <v>258</v>
      </c>
      <c r="C474" t="s">
        <v>259</v>
      </c>
      <c r="D474">
        <v>8.6999999999999994E-2</v>
      </c>
      <c r="E474">
        <v>9.9000000000000005E-2</v>
      </c>
      <c r="F474">
        <v>3.0000000000000001E-3</v>
      </c>
      <c r="G474">
        <v>1.7000000000000001E-2</v>
      </c>
      <c r="H474">
        <v>0</v>
      </c>
    </row>
    <row r="475" spans="1:8" x14ac:dyDescent="0.35">
      <c r="A475">
        <v>98683</v>
      </c>
      <c r="B475" t="s">
        <v>258</v>
      </c>
      <c r="C475" t="s">
        <v>259</v>
      </c>
      <c r="D475">
        <v>9.4E-2</v>
      </c>
      <c r="E475">
        <v>6.5000000000000002E-2</v>
      </c>
      <c r="F475">
        <v>1.7000000000000001E-2</v>
      </c>
      <c r="G475">
        <v>2.5000000000000001E-2</v>
      </c>
      <c r="H475">
        <v>0</v>
      </c>
    </row>
    <row r="476" spans="1:8" x14ac:dyDescent="0.35">
      <c r="A476">
        <v>98684</v>
      </c>
      <c r="B476" t="s">
        <v>258</v>
      </c>
      <c r="C476" t="s">
        <v>259</v>
      </c>
      <c r="D476">
        <v>5.1999999999999998E-2</v>
      </c>
      <c r="E476">
        <v>8.3000000000000004E-2</v>
      </c>
      <c r="F476">
        <v>1.2999999999999999E-2</v>
      </c>
      <c r="G476">
        <v>3.0000000000000001E-3</v>
      </c>
      <c r="H476">
        <v>0</v>
      </c>
    </row>
    <row r="477" spans="1:8" x14ac:dyDescent="0.35">
      <c r="A477">
        <v>98685</v>
      </c>
      <c r="B477" t="s">
        <v>260</v>
      </c>
      <c r="C477" t="s">
        <v>261</v>
      </c>
      <c r="D477">
        <v>8.6999999999999994E-2</v>
      </c>
      <c r="E477">
        <v>0.06</v>
      </c>
      <c r="F477">
        <v>1E-3</v>
      </c>
      <c r="G477">
        <v>2.4E-2</v>
      </c>
      <c r="H477">
        <v>1.9E-2</v>
      </c>
    </row>
    <row r="478" spans="1:8" x14ac:dyDescent="0.35">
      <c r="A478">
        <v>98686</v>
      </c>
      <c r="B478" t="s">
        <v>260</v>
      </c>
      <c r="C478" t="s">
        <v>261</v>
      </c>
      <c r="D478">
        <v>6.5000000000000002E-2</v>
      </c>
      <c r="E478">
        <v>5.3999999999999999E-2</v>
      </c>
      <c r="F478">
        <v>2.3E-2</v>
      </c>
      <c r="G478">
        <v>1.4E-2</v>
      </c>
      <c r="H478">
        <v>1.9E-2</v>
      </c>
    </row>
    <row r="479" spans="1:8" x14ac:dyDescent="0.35">
      <c r="A479">
        <v>98687</v>
      </c>
      <c r="B479" t="s">
        <v>258</v>
      </c>
      <c r="C479" t="s">
        <v>259</v>
      </c>
      <c r="D479">
        <v>6.0999999999999999E-2</v>
      </c>
      <c r="E479">
        <v>8.8999999999999996E-2</v>
      </c>
      <c r="F479">
        <v>0</v>
      </c>
      <c r="G479">
        <v>1.4999999999999999E-2</v>
      </c>
      <c r="H479">
        <v>0</v>
      </c>
    </row>
    <row r="480" spans="1:8" x14ac:dyDescent="0.35">
      <c r="A480">
        <v>98801</v>
      </c>
      <c r="B480" t="s">
        <v>264</v>
      </c>
      <c r="C480" t="s">
        <v>265</v>
      </c>
      <c r="D480">
        <v>7.9000000000000001E-2</v>
      </c>
      <c r="E480">
        <v>7.6999999999999999E-2</v>
      </c>
      <c r="F480">
        <v>8.9999999999999993E-3</v>
      </c>
      <c r="G480">
        <v>8.0000000000000002E-3</v>
      </c>
      <c r="H480">
        <v>0</v>
      </c>
    </row>
    <row r="481" spans="1:8" x14ac:dyDescent="0.35">
      <c r="A481">
        <v>98802</v>
      </c>
      <c r="B481" t="s">
        <v>266</v>
      </c>
      <c r="C481" t="s">
        <v>267</v>
      </c>
      <c r="D481">
        <v>5.2999999999999999E-2</v>
      </c>
      <c r="E481">
        <v>6.9000000000000006E-2</v>
      </c>
      <c r="F481">
        <v>2.5000000000000001E-2</v>
      </c>
      <c r="G481">
        <v>2.5000000000000001E-2</v>
      </c>
      <c r="H481">
        <v>1.7000000000000001E-2</v>
      </c>
    </row>
    <row r="482" spans="1:8" x14ac:dyDescent="0.35">
      <c r="A482">
        <v>98807</v>
      </c>
      <c r="B482" t="s">
        <v>264</v>
      </c>
      <c r="C482" t="s">
        <v>265</v>
      </c>
      <c r="D482">
        <v>8.7999999999999995E-2</v>
      </c>
      <c r="E482">
        <v>9.9000000000000005E-2</v>
      </c>
      <c r="F482">
        <v>1.2999999999999999E-2</v>
      </c>
      <c r="G482">
        <v>1.0999999999999999E-2</v>
      </c>
      <c r="H482">
        <v>0</v>
      </c>
    </row>
    <row r="483" spans="1:8" x14ac:dyDescent="0.35">
      <c r="A483">
        <v>98811</v>
      </c>
      <c r="B483" t="s">
        <v>268</v>
      </c>
      <c r="C483" t="s">
        <v>269</v>
      </c>
      <c r="D483">
        <v>9.2999999999999999E-2</v>
      </c>
      <c r="E483">
        <v>9.6000000000000002E-2</v>
      </c>
      <c r="F483">
        <v>2.4E-2</v>
      </c>
      <c r="G483">
        <v>1.0999999999999999E-2</v>
      </c>
      <c r="H483">
        <v>0</v>
      </c>
    </row>
    <row r="484" spans="1:8" x14ac:dyDescent="0.35">
      <c r="A484">
        <v>98812</v>
      </c>
      <c r="B484" t="s">
        <v>270</v>
      </c>
      <c r="C484" t="s">
        <v>271</v>
      </c>
      <c r="D484">
        <v>7.8E-2</v>
      </c>
      <c r="E484">
        <v>7.1999999999999995E-2</v>
      </c>
      <c r="F484">
        <v>1.6E-2</v>
      </c>
      <c r="G484">
        <v>1.7999999999999999E-2</v>
      </c>
      <c r="H484">
        <v>0</v>
      </c>
    </row>
    <row r="485" spans="1:8" x14ac:dyDescent="0.35">
      <c r="A485">
        <v>98813</v>
      </c>
      <c r="B485" t="s">
        <v>272</v>
      </c>
      <c r="C485" t="s">
        <v>273</v>
      </c>
      <c r="D485">
        <v>9.6000000000000002E-2</v>
      </c>
      <c r="E485">
        <v>5.8999999999999997E-2</v>
      </c>
      <c r="F485">
        <v>1.9E-2</v>
      </c>
      <c r="G485">
        <v>1.7000000000000001E-2</v>
      </c>
      <c r="H485">
        <v>0</v>
      </c>
    </row>
    <row r="486" spans="1:8" x14ac:dyDescent="0.35">
      <c r="A486">
        <v>98814</v>
      </c>
      <c r="B486" t="s">
        <v>270</v>
      </c>
      <c r="C486" t="s">
        <v>271</v>
      </c>
      <c r="D486">
        <v>6.7000000000000004E-2</v>
      </c>
      <c r="E486">
        <v>9.7000000000000003E-2</v>
      </c>
      <c r="F486">
        <v>0.01</v>
      </c>
      <c r="G486">
        <v>2E-3</v>
      </c>
      <c r="H486">
        <v>0</v>
      </c>
    </row>
    <row r="487" spans="1:8" x14ac:dyDescent="0.35">
      <c r="A487">
        <v>98815</v>
      </c>
      <c r="B487" t="s">
        <v>274</v>
      </c>
      <c r="C487" t="s">
        <v>275</v>
      </c>
      <c r="D487">
        <v>5.5E-2</v>
      </c>
      <c r="E487">
        <v>6.9000000000000006E-2</v>
      </c>
      <c r="F487">
        <v>1.4999999999999999E-2</v>
      </c>
      <c r="G487">
        <v>1.9E-2</v>
      </c>
      <c r="H487">
        <v>0</v>
      </c>
    </row>
    <row r="488" spans="1:8" x14ac:dyDescent="0.35">
      <c r="A488">
        <v>98816</v>
      </c>
      <c r="B488" t="s">
        <v>276</v>
      </c>
      <c r="C488" t="s">
        <v>277</v>
      </c>
      <c r="D488">
        <v>7.9000000000000001E-2</v>
      </c>
      <c r="E488">
        <v>9.8000000000000004E-2</v>
      </c>
      <c r="F488">
        <v>1.6E-2</v>
      </c>
      <c r="G488">
        <v>1.4999999999999999E-2</v>
      </c>
      <c r="H488">
        <v>0</v>
      </c>
    </row>
    <row r="489" spans="1:8" x14ac:dyDescent="0.35">
      <c r="A489">
        <v>98817</v>
      </c>
      <c r="B489" t="s">
        <v>268</v>
      </c>
      <c r="C489" t="s">
        <v>269</v>
      </c>
      <c r="D489">
        <v>5.3999999999999999E-2</v>
      </c>
      <c r="E489">
        <v>5.1999999999999998E-2</v>
      </c>
      <c r="F489">
        <v>1.2E-2</v>
      </c>
      <c r="G489">
        <v>2.4E-2</v>
      </c>
      <c r="H489">
        <v>0</v>
      </c>
    </row>
    <row r="490" spans="1:8" x14ac:dyDescent="0.35">
      <c r="A490">
        <v>98819</v>
      </c>
      <c r="B490" t="s">
        <v>278</v>
      </c>
      <c r="C490" t="s">
        <v>279</v>
      </c>
      <c r="D490">
        <v>5.8999999999999997E-2</v>
      </c>
      <c r="E490">
        <v>7.6999999999999999E-2</v>
      </c>
      <c r="F490">
        <v>1.9E-2</v>
      </c>
      <c r="G490">
        <v>0.02</v>
      </c>
      <c r="H490">
        <v>0</v>
      </c>
    </row>
    <row r="491" spans="1:8" x14ac:dyDescent="0.35">
      <c r="A491">
        <v>98821</v>
      </c>
      <c r="B491" t="s">
        <v>268</v>
      </c>
      <c r="C491" t="s">
        <v>269</v>
      </c>
      <c r="D491">
        <v>6.8000000000000005E-2</v>
      </c>
      <c r="E491">
        <v>6.3E-2</v>
      </c>
      <c r="F491">
        <v>2.5000000000000001E-2</v>
      </c>
      <c r="G491">
        <v>2.3E-2</v>
      </c>
      <c r="H491">
        <v>0</v>
      </c>
    </row>
    <row r="492" spans="1:8" x14ac:dyDescent="0.35">
      <c r="A492">
        <v>98822</v>
      </c>
      <c r="B492" t="s">
        <v>268</v>
      </c>
      <c r="C492" t="s">
        <v>269</v>
      </c>
      <c r="D492">
        <v>5.8999999999999997E-2</v>
      </c>
      <c r="E492">
        <v>5.8000000000000003E-2</v>
      </c>
      <c r="F492">
        <v>2.1000000000000001E-2</v>
      </c>
      <c r="G492">
        <v>8.0000000000000002E-3</v>
      </c>
      <c r="H492">
        <v>0</v>
      </c>
    </row>
    <row r="493" spans="1:8" x14ac:dyDescent="0.35">
      <c r="A493">
        <v>98823</v>
      </c>
      <c r="B493" t="s">
        <v>280</v>
      </c>
      <c r="C493" t="s">
        <v>281</v>
      </c>
      <c r="D493">
        <v>7.6999999999999999E-2</v>
      </c>
      <c r="E493">
        <v>5.1999999999999998E-2</v>
      </c>
      <c r="F493">
        <v>1.4999999999999999E-2</v>
      </c>
      <c r="G493">
        <v>1.6E-2</v>
      </c>
      <c r="H493">
        <v>0</v>
      </c>
    </row>
    <row r="494" spans="1:8" x14ac:dyDescent="0.35">
      <c r="A494">
        <v>98824</v>
      </c>
      <c r="B494" t="s">
        <v>282</v>
      </c>
      <c r="C494" t="s">
        <v>283</v>
      </c>
      <c r="D494">
        <v>7.9000000000000001E-2</v>
      </c>
      <c r="E494">
        <v>0.08</v>
      </c>
      <c r="F494">
        <v>1.2999999999999999E-2</v>
      </c>
      <c r="G494">
        <v>5.0000000000000001E-3</v>
      </c>
      <c r="H494">
        <v>0</v>
      </c>
    </row>
    <row r="495" spans="1:8" x14ac:dyDescent="0.35">
      <c r="A495">
        <v>98826</v>
      </c>
      <c r="B495" t="s">
        <v>268</v>
      </c>
      <c r="C495" t="s">
        <v>269</v>
      </c>
      <c r="D495">
        <v>7.8E-2</v>
      </c>
      <c r="E495">
        <v>9.1999999999999998E-2</v>
      </c>
      <c r="F495">
        <v>1.0999999999999999E-2</v>
      </c>
      <c r="G495">
        <v>8.9999999999999993E-3</v>
      </c>
      <c r="H495">
        <v>0</v>
      </c>
    </row>
    <row r="496" spans="1:8" x14ac:dyDescent="0.35">
      <c r="A496">
        <v>98827</v>
      </c>
      <c r="B496" t="s">
        <v>270</v>
      </c>
      <c r="C496" t="s">
        <v>271</v>
      </c>
      <c r="D496">
        <v>9.6000000000000002E-2</v>
      </c>
      <c r="E496">
        <v>8.1000000000000003E-2</v>
      </c>
      <c r="F496">
        <v>3.0000000000000001E-3</v>
      </c>
      <c r="G496">
        <v>1.4999999999999999E-2</v>
      </c>
      <c r="H496">
        <v>0</v>
      </c>
    </row>
    <row r="497" spans="1:8" x14ac:dyDescent="0.35">
      <c r="A497">
        <v>98828</v>
      </c>
      <c r="B497" t="s">
        <v>268</v>
      </c>
      <c r="C497" t="s">
        <v>269</v>
      </c>
      <c r="D497">
        <v>0.05</v>
      </c>
      <c r="E497">
        <v>9.5000000000000001E-2</v>
      </c>
      <c r="F497">
        <v>1.2E-2</v>
      </c>
      <c r="G497">
        <v>4.0000000000000001E-3</v>
      </c>
      <c r="H497">
        <v>0</v>
      </c>
    </row>
    <row r="498" spans="1:8" x14ac:dyDescent="0.35">
      <c r="A498">
        <v>98829</v>
      </c>
      <c r="B498" t="s">
        <v>270</v>
      </c>
      <c r="C498" t="s">
        <v>271</v>
      </c>
      <c r="D498">
        <v>9.9000000000000005E-2</v>
      </c>
      <c r="E498">
        <v>8.6999999999999994E-2</v>
      </c>
      <c r="F498">
        <v>2E-3</v>
      </c>
      <c r="G498">
        <v>1.9E-2</v>
      </c>
      <c r="H498">
        <v>0</v>
      </c>
    </row>
    <row r="499" spans="1:8" x14ac:dyDescent="0.35">
      <c r="A499">
        <v>98830</v>
      </c>
      <c r="B499" t="s">
        <v>284</v>
      </c>
      <c r="C499" t="s">
        <v>285</v>
      </c>
      <c r="D499">
        <v>8.4000000000000005E-2</v>
      </c>
      <c r="E499">
        <v>8.8999999999999996E-2</v>
      </c>
      <c r="F499">
        <v>8.9999999999999993E-3</v>
      </c>
      <c r="G499">
        <v>1.6E-2</v>
      </c>
      <c r="H499">
        <v>0</v>
      </c>
    </row>
    <row r="500" spans="1:8" x14ac:dyDescent="0.35">
      <c r="A500">
        <v>98831</v>
      </c>
      <c r="B500" t="s">
        <v>268</v>
      </c>
      <c r="C500" t="s">
        <v>269</v>
      </c>
      <c r="D500">
        <v>7.9000000000000001E-2</v>
      </c>
      <c r="E500">
        <v>5.8999999999999997E-2</v>
      </c>
      <c r="F500">
        <v>7.0000000000000001E-3</v>
      </c>
      <c r="G500">
        <v>2.1999999999999999E-2</v>
      </c>
      <c r="H500">
        <v>0</v>
      </c>
    </row>
    <row r="501" spans="1:8" x14ac:dyDescent="0.35">
      <c r="A501">
        <v>98832</v>
      </c>
      <c r="B501" t="s">
        <v>286</v>
      </c>
      <c r="C501" t="s">
        <v>287</v>
      </c>
      <c r="D501">
        <v>9.9000000000000005E-2</v>
      </c>
      <c r="E501">
        <v>9.5000000000000001E-2</v>
      </c>
      <c r="F501">
        <v>1.2E-2</v>
      </c>
      <c r="G501">
        <v>1.7000000000000001E-2</v>
      </c>
      <c r="H501">
        <v>0</v>
      </c>
    </row>
    <row r="502" spans="1:8" x14ac:dyDescent="0.35">
      <c r="A502">
        <v>98833</v>
      </c>
      <c r="B502" t="s">
        <v>270</v>
      </c>
      <c r="C502" t="s">
        <v>271</v>
      </c>
      <c r="D502">
        <v>9.5000000000000001E-2</v>
      </c>
      <c r="E502">
        <v>9.1999999999999998E-2</v>
      </c>
      <c r="F502">
        <v>2.5000000000000001E-2</v>
      </c>
      <c r="G502">
        <v>0.01</v>
      </c>
      <c r="H502">
        <v>0</v>
      </c>
    </row>
    <row r="503" spans="1:8" x14ac:dyDescent="0.35">
      <c r="A503">
        <v>98834</v>
      </c>
      <c r="B503" t="s">
        <v>270</v>
      </c>
      <c r="C503" t="s">
        <v>271</v>
      </c>
      <c r="D503">
        <v>7.2999999999999995E-2</v>
      </c>
      <c r="E503">
        <v>6.3E-2</v>
      </c>
      <c r="F503">
        <v>1.4E-2</v>
      </c>
      <c r="G503">
        <v>6.0000000000000001E-3</v>
      </c>
      <c r="H503">
        <v>0</v>
      </c>
    </row>
    <row r="504" spans="1:8" x14ac:dyDescent="0.35">
      <c r="A504">
        <v>98836</v>
      </c>
      <c r="B504" t="s">
        <v>268</v>
      </c>
      <c r="C504" t="s">
        <v>269</v>
      </c>
      <c r="D504">
        <v>5.7000000000000002E-2</v>
      </c>
      <c r="E504">
        <v>7.5999999999999998E-2</v>
      </c>
      <c r="F504">
        <v>3.0000000000000001E-3</v>
      </c>
      <c r="G504">
        <v>0</v>
      </c>
      <c r="H504">
        <v>0</v>
      </c>
    </row>
    <row r="505" spans="1:8" x14ac:dyDescent="0.35">
      <c r="A505">
        <v>98837</v>
      </c>
      <c r="B505" t="s">
        <v>288</v>
      </c>
      <c r="C505" t="s">
        <v>289</v>
      </c>
      <c r="D505">
        <v>0.09</v>
      </c>
      <c r="E505">
        <v>7.0000000000000007E-2</v>
      </c>
      <c r="F505">
        <v>1.7999999999999999E-2</v>
      </c>
      <c r="G505">
        <v>2.3E-2</v>
      </c>
      <c r="H505">
        <v>0</v>
      </c>
    </row>
    <row r="506" spans="1:8" x14ac:dyDescent="0.35">
      <c r="A506">
        <v>98840</v>
      </c>
      <c r="B506" t="s">
        <v>290</v>
      </c>
      <c r="C506" t="s">
        <v>291</v>
      </c>
      <c r="D506">
        <v>7.0000000000000007E-2</v>
      </c>
      <c r="E506">
        <v>5.6000000000000001E-2</v>
      </c>
      <c r="F506">
        <v>5.0000000000000001E-3</v>
      </c>
      <c r="G506">
        <v>6.0000000000000001E-3</v>
      </c>
      <c r="H506">
        <v>0</v>
      </c>
    </row>
    <row r="507" spans="1:8" x14ac:dyDescent="0.35">
      <c r="A507">
        <v>98841</v>
      </c>
      <c r="B507" t="s">
        <v>292</v>
      </c>
      <c r="C507" t="s">
        <v>293</v>
      </c>
      <c r="D507">
        <v>5.2999999999999999E-2</v>
      </c>
      <c r="E507">
        <v>6.8000000000000005E-2</v>
      </c>
      <c r="F507">
        <v>2.4E-2</v>
      </c>
      <c r="G507">
        <v>8.9999999999999993E-3</v>
      </c>
      <c r="H507">
        <v>0</v>
      </c>
    </row>
    <row r="508" spans="1:8" x14ac:dyDescent="0.35">
      <c r="A508">
        <v>98843</v>
      </c>
      <c r="B508" t="s">
        <v>266</v>
      </c>
      <c r="C508" t="s">
        <v>267</v>
      </c>
      <c r="D508">
        <v>5.6000000000000001E-2</v>
      </c>
      <c r="E508">
        <v>7.5999999999999998E-2</v>
      </c>
      <c r="F508">
        <v>1.2999999999999999E-2</v>
      </c>
      <c r="G508">
        <v>4.0000000000000001E-3</v>
      </c>
      <c r="H508">
        <v>1.7000000000000001E-2</v>
      </c>
    </row>
    <row r="509" spans="1:8" x14ac:dyDescent="0.35">
      <c r="A509">
        <v>98844</v>
      </c>
      <c r="B509" t="s">
        <v>270</v>
      </c>
      <c r="C509" t="s">
        <v>271</v>
      </c>
      <c r="D509">
        <v>0.09</v>
      </c>
      <c r="E509">
        <v>6.5000000000000002E-2</v>
      </c>
      <c r="F509">
        <v>6.0000000000000001E-3</v>
      </c>
      <c r="G509">
        <v>3.0000000000000001E-3</v>
      </c>
      <c r="H509">
        <v>0</v>
      </c>
    </row>
    <row r="510" spans="1:8" x14ac:dyDescent="0.35">
      <c r="A510">
        <v>98845</v>
      </c>
      <c r="B510" t="s">
        <v>284</v>
      </c>
      <c r="C510" t="s">
        <v>285</v>
      </c>
      <c r="D510">
        <v>7.8E-2</v>
      </c>
      <c r="E510">
        <v>7.5999999999999998E-2</v>
      </c>
      <c r="F510">
        <v>1.6E-2</v>
      </c>
      <c r="G510">
        <v>6.0000000000000001E-3</v>
      </c>
      <c r="H510">
        <v>0</v>
      </c>
    </row>
    <row r="511" spans="1:8" x14ac:dyDescent="0.35">
      <c r="A511">
        <v>98846</v>
      </c>
      <c r="B511" t="s">
        <v>270</v>
      </c>
      <c r="C511" t="s">
        <v>271</v>
      </c>
      <c r="D511">
        <v>9.8000000000000004E-2</v>
      </c>
      <c r="E511">
        <v>6.5000000000000002E-2</v>
      </c>
      <c r="F511">
        <v>1.6E-2</v>
      </c>
      <c r="G511">
        <v>0.02</v>
      </c>
      <c r="H511">
        <v>0</v>
      </c>
    </row>
    <row r="512" spans="1:8" x14ac:dyDescent="0.35">
      <c r="A512">
        <v>98847</v>
      </c>
      <c r="B512" t="s">
        <v>268</v>
      </c>
      <c r="C512" t="s">
        <v>269</v>
      </c>
      <c r="D512">
        <v>0.09</v>
      </c>
      <c r="E512">
        <v>0.08</v>
      </c>
      <c r="F512">
        <v>1.0999999999999999E-2</v>
      </c>
      <c r="G512">
        <v>6.0000000000000001E-3</v>
      </c>
      <c r="H512">
        <v>0</v>
      </c>
    </row>
    <row r="513" spans="1:8" x14ac:dyDescent="0.35">
      <c r="A513">
        <v>98848</v>
      </c>
      <c r="B513" t="s">
        <v>282</v>
      </c>
      <c r="C513" t="s">
        <v>283</v>
      </c>
      <c r="D513">
        <v>6.4000000000000001E-2</v>
      </c>
      <c r="E513">
        <v>6.5000000000000002E-2</v>
      </c>
      <c r="F513">
        <v>1.6E-2</v>
      </c>
      <c r="G513">
        <v>1E-3</v>
      </c>
      <c r="H513">
        <v>0</v>
      </c>
    </row>
    <row r="514" spans="1:8" x14ac:dyDescent="0.35">
      <c r="A514">
        <v>98849</v>
      </c>
      <c r="B514" t="s">
        <v>270</v>
      </c>
      <c r="C514" t="s">
        <v>271</v>
      </c>
      <c r="D514">
        <v>6.9000000000000006E-2</v>
      </c>
      <c r="E514">
        <v>6.8000000000000005E-2</v>
      </c>
      <c r="F514">
        <v>4.0000000000000001E-3</v>
      </c>
      <c r="G514">
        <v>7.0000000000000001E-3</v>
      </c>
      <c r="H514">
        <v>0</v>
      </c>
    </row>
    <row r="515" spans="1:8" x14ac:dyDescent="0.35">
      <c r="A515">
        <v>98850</v>
      </c>
      <c r="B515" t="s">
        <v>266</v>
      </c>
      <c r="C515" t="s">
        <v>267</v>
      </c>
      <c r="D515">
        <v>6.8000000000000005E-2</v>
      </c>
      <c r="E515">
        <v>7.1999999999999995E-2</v>
      </c>
      <c r="F515">
        <v>1.9E-2</v>
      </c>
      <c r="G515">
        <v>1.2E-2</v>
      </c>
      <c r="H515">
        <v>1.7000000000000001E-2</v>
      </c>
    </row>
    <row r="516" spans="1:8" x14ac:dyDescent="0.35">
      <c r="A516">
        <v>98851</v>
      </c>
      <c r="B516" t="s">
        <v>286</v>
      </c>
      <c r="C516" t="s">
        <v>287</v>
      </c>
      <c r="D516">
        <v>5.8999999999999997E-2</v>
      </c>
      <c r="E516">
        <v>8.6999999999999994E-2</v>
      </c>
      <c r="F516">
        <v>0.02</v>
      </c>
      <c r="G516">
        <v>2.1000000000000001E-2</v>
      </c>
      <c r="H516">
        <v>0</v>
      </c>
    </row>
    <row r="517" spans="1:8" x14ac:dyDescent="0.35">
      <c r="A517">
        <v>98852</v>
      </c>
      <c r="B517" t="s">
        <v>276</v>
      </c>
      <c r="C517" t="s">
        <v>277</v>
      </c>
      <c r="D517">
        <v>9.7000000000000003E-2</v>
      </c>
      <c r="E517">
        <v>6.2E-2</v>
      </c>
      <c r="F517">
        <v>1.7999999999999999E-2</v>
      </c>
      <c r="G517">
        <v>1.0999999999999999E-2</v>
      </c>
      <c r="H517">
        <v>0</v>
      </c>
    </row>
    <row r="518" spans="1:8" x14ac:dyDescent="0.35">
      <c r="A518">
        <v>98853</v>
      </c>
      <c r="B518" t="s">
        <v>286</v>
      </c>
      <c r="C518" t="s">
        <v>287</v>
      </c>
      <c r="D518">
        <v>9.1999999999999998E-2</v>
      </c>
      <c r="E518">
        <v>9.5000000000000001E-2</v>
      </c>
      <c r="F518">
        <v>2E-3</v>
      </c>
      <c r="G518">
        <v>2.1999999999999999E-2</v>
      </c>
      <c r="H518">
        <v>0</v>
      </c>
    </row>
    <row r="519" spans="1:8" x14ac:dyDescent="0.35">
      <c r="A519">
        <v>98855</v>
      </c>
      <c r="B519" t="s">
        <v>270</v>
      </c>
      <c r="C519" t="s">
        <v>271</v>
      </c>
      <c r="D519">
        <v>7.3999999999999996E-2</v>
      </c>
      <c r="E519">
        <v>8.3000000000000004E-2</v>
      </c>
      <c r="F519">
        <v>8.0000000000000002E-3</v>
      </c>
      <c r="G519">
        <v>1.0999999999999999E-2</v>
      </c>
      <c r="H519">
        <v>0</v>
      </c>
    </row>
    <row r="520" spans="1:8" x14ac:dyDescent="0.35">
      <c r="A520">
        <v>98856</v>
      </c>
      <c r="B520" t="s">
        <v>294</v>
      </c>
      <c r="C520" t="s">
        <v>295</v>
      </c>
      <c r="D520">
        <v>8.2000000000000003E-2</v>
      </c>
      <c r="E520">
        <v>0.09</v>
      </c>
      <c r="F520">
        <v>2.1000000000000001E-2</v>
      </c>
      <c r="G520">
        <v>0.01</v>
      </c>
      <c r="H520">
        <v>0</v>
      </c>
    </row>
    <row r="521" spans="1:8" x14ac:dyDescent="0.35">
      <c r="A521">
        <v>98857</v>
      </c>
      <c r="B521" t="s">
        <v>286</v>
      </c>
      <c r="C521" t="s">
        <v>287</v>
      </c>
      <c r="D521">
        <v>7.0000000000000007E-2</v>
      </c>
      <c r="E521">
        <v>7.9000000000000001E-2</v>
      </c>
      <c r="F521">
        <v>1.2E-2</v>
      </c>
      <c r="G521">
        <v>8.0000000000000002E-3</v>
      </c>
      <c r="H521">
        <v>0</v>
      </c>
    </row>
    <row r="522" spans="1:8" x14ac:dyDescent="0.35">
      <c r="A522">
        <v>98858</v>
      </c>
      <c r="B522" t="s">
        <v>266</v>
      </c>
      <c r="C522" t="s">
        <v>267</v>
      </c>
      <c r="D522">
        <v>8.2000000000000003E-2</v>
      </c>
      <c r="E522">
        <v>9.9000000000000005E-2</v>
      </c>
      <c r="F522">
        <v>1.4999999999999999E-2</v>
      </c>
      <c r="G522">
        <v>1.7999999999999999E-2</v>
      </c>
      <c r="H522">
        <v>1.7000000000000001E-2</v>
      </c>
    </row>
    <row r="523" spans="1:8" x14ac:dyDescent="0.35">
      <c r="A523">
        <v>98859</v>
      </c>
      <c r="B523" t="s">
        <v>270</v>
      </c>
      <c r="C523" t="s">
        <v>271</v>
      </c>
      <c r="D523">
        <v>9.1999999999999998E-2</v>
      </c>
      <c r="E523">
        <v>5.2999999999999999E-2</v>
      </c>
      <c r="F523">
        <v>2.5000000000000001E-2</v>
      </c>
      <c r="G523">
        <v>1.4E-2</v>
      </c>
      <c r="H523">
        <v>0</v>
      </c>
    </row>
    <row r="524" spans="1:8" x14ac:dyDescent="0.35">
      <c r="A524">
        <v>98860</v>
      </c>
      <c r="B524" t="s">
        <v>296</v>
      </c>
      <c r="C524" t="s">
        <v>297</v>
      </c>
      <c r="D524">
        <v>8.5999999999999993E-2</v>
      </c>
      <c r="E524">
        <v>0.05</v>
      </c>
      <c r="F524">
        <v>1.0999999999999999E-2</v>
      </c>
      <c r="G524">
        <v>6.0000000000000001E-3</v>
      </c>
      <c r="H524">
        <v>0</v>
      </c>
    </row>
    <row r="525" spans="1:8" x14ac:dyDescent="0.35">
      <c r="A525">
        <v>98862</v>
      </c>
      <c r="B525" t="s">
        <v>270</v>
      </c>
      <c r="C525" t="s">
        <v>271</v>
      </c>
      <c r="D525">
        <v>8.8999999999999996E-2</v>
      </c>
      <c r="E525">
        <v>5.0999999999999997E-2</v>
      </c>
      <c r="F525">
        <v>8.0000000000000002E-3</v>
      </c>
      <c r="G525">
        <v>1.7000000000000001E-2</v>
      </c>
      <c r="H525">
        <v>0</v>
      </c>
    </row>
    <row r="526" spans="1:8" x14ac:dyDescent="0.35">
      <c r="A526">
        <v>98901</v>
      </c>
      <c r="B526" t="s">
        <v>298</v>
      </c>
      <c r="C526" t="s">
        <v>299</v>
      </c>
      <c r="D526">
        <v>7.4999999999999997E-2</v>
      </c>
      <c r="E526">
        <v>7.9000000000000001E-2</v>
      </c>
      <c r="F526">
        <v>2.3E-2</v>
      </c>
      <c r="G526">
        <v>1.2E-2</v>
      </c>
      <c r="H526">
        <v>0</v>
      </c>
    </row>
    <row r="527" spans="1:8" x14ac:dyDescent="0.35">
      <c r="A527">
        <v>98902</v>
      </c>
      <c r="B527" t="s">
        <v>298</v>
      </c>
      <c r="C527" t="s">
        <v>299</v>
      </c>
      <c r="D527">
        <v>7.6999999999999999E-2</v>
      </c>
      <c r="E527">
        <v>0.06</v>
      </c>
      <c r="F527">
        <v>1.0999999999999999E-2</v>
      </c>
      <c r="G527">
        <v>2E-3</v>
      </c>
      <c r="H527">
        <v>0</v>
      </c>
    </row>
    <row r="528" spans="1:8" x14ac:dyDescent="0.35">
      <c r="A528">
        <v>98903</v>
      </c>
      <c r="B528" t="s">
        <v>300</v>
      </c>
      <c r="C528" t="s">
        <v>301</v>
      </c>
      <c r="D528">
        <v>6.2E-2</v>
      </c>
      <c r="E528">
        <v>5.8000000000000003E-2</v>
      </c>
      <c r="F528">
        <v>2.1999999999999999E-2</v>
      </c>
      <c r="G528">
        <v>8.0000000000000002E-3</v>
      </c>
      <c r="H528">
        <v>0</v>
      </c>
    </row>
    <row r="529" spans="1:8" x14ac:dyDescent="0.35">
      <c r="A529">
        <v>98904</v>
      </c>
      <c r="B529" t="s">
        <v>298</v>
      </c>
      <c r="C529" t="s">
        <v>299</v>
      </c>
      <c r="D529">
        <v>5.7000000000000002E-2</v>
      </c>
      <c r="E529">
        <v>6.5000000000000002E-2</v>
      </c>
      <c r="F529">
        <v>6.0000000000000001E-3</v>
      </c>
      <c r="G529">
        <v>8.0000000000000002E-3</v>
      </c>
      <c r="H529">
        <v>0</v>
      </c>
    </row>
    <row r="530" spans="1:8" x14ac:dyDescent="0.35">
      <c r="A530">
        <v>98907</v>
      </c>
      <c r="B530" t="s">
        <v>298</v>
      </c>
      <c r="C530" t="s">
        <v>299</v>
      </c>
      <c r="D530">
        <v>9.8000000000000004E-2</v>
      </c>
      <c r="E530">
        <v>9.9000000000000005E-2</v>
      </c>
      <c r="F530">
        <v>1.4E-2</v>
      </c>
      <c r="G530">
        <v>4.0000000000000001E-3</v>
      </c>
      <c r="H530">
        <v>0</v>
      </c>
    </row>
    <row r="531" spans="1:8" x14ac:dyDescent="0.35">
      <c r="A531">
        <v>98908</v>
      </c>
      <c r="B531" t="s">
        <v>298</v>
      </c>
      <c r="C531" t="s">
        <v>299</v>
      </c>
      <c r="D531">
        <v>6.3E-2</v>
      </c>
      <c r="E531">
        <v>9.5000000000000001E-2</v>
      </c>
      <c r="F531">
        <v>2.1000000000000001E-2</v>
      </c>
      <c r="G531">
        <v>5.0000000000000001E-3</v>
      </c>
      <c r="H531">
        <v>0</v>
      </c>
    </row>
    <row r="532" spans="1:8" x14ac:dyDescent="0.35">
      <c r="A532">
        <v>98909</v>
      </c>
      <c r="B532" t="s">
        <v>302</v>
      </c>
      <c r="C532" t="s">
        <v>303</v>
      </c>
      <c r="D532">
        <v>5.3999999999999999E-2</v>
      </c>
      <c r="E532">
        <v>7.1999999999999995E-2</v>
      </c>
      <c r="F532">
        <v>1.2E-2</v>
      </c>
      <c r="G532">
        <v>1.6E-2</v>
      </c>
      <c r="H532">
        <v>0</v>
      </c>
    </row>
    <row r="533" spans="1:8" x14ac:dyDescent="0.35">
      <c r="A533">
        <v>98920</v>
      </c>
      <c r="B533" t="s">
        <v>300</v>
      </c>
      <c r="C533" t="s">
        <v>301</v>
      </c>
      <c r="D533">
        <v>7.9000000000000001E-2</v>
      </c>
      <c r="E533">
        <v>9.2999999999999999E-2</v>
      </c>
      <c r="F533">
        <v>2.4E-2</v>
      </c>
      <c r="G533">
        <v>1E-3</v>
      </c>
      <c r="H533">
        <v>0</v>
      </c>
    </row>
    <row r="534" spans="1:8" x14ac:dyDescent="0.35">
      <c r="A534">
        <v>98921</v>
      </c>
      <c r="B534" t="s">
        <v>300</v>
      </c>
      <c r="C534" t="s">
        <v>301</v>
      </c>
      <c r="D534">
        <v>6.5000000000000002E-2</v>
      </c>
      <c r="E534">
        <v>7.8E-2</v>
      </c>
      <c r="F534">
        <v>7.0000000000000001E-3</v>
      </c>
      <c r="G534">
        <v>1.6E-2</v>
      </c>
      <c r="H534">
        <v>0</v>
      </c>
    </row>
    <row r="535" spans="1:8" x14ac:dyDescent="0.35">
      <c r="A535">
        <v>98922</v>
      </c>
      <c r="B535" t="s">
        <v>304</v>
      </c>
      <c r="C535" t="s">
        <v>305</v>
      </c>
      <c r="D535">
        <v>7.5999999999999998E-2</v>
      </c>
      <c r="E535">
        <v>7.5999999999999998E-2</v>
      </c>
      <c r="F535">
        <v>3.0000000000000001E-3</v>
      </c>
      <c r="G535">
        <v>1.9E-2</v>
      </c>
      <c r="H535">
        <v>0</v>
      </c>
    </row>
    <row r="536" spans="1:8" x14ac:dyDescent="0.35">
      <c r="A536">
        <v>98923</v>
      </c>
      <c r="B536" t="s">
        <v>300</v>
      </c>
      <c r="C536" t="s">
        <v>301</v>
      </c>
      <c r="D536">
        <v>7.5999999999999998E-2</v>
      </c>
      <c r="E536">
        <v>6.8000000000000005E-2</v>
      </c>
      <c r="F536">
        <v>2E-3</v>
      </c>
      <c r="G536">
        <v>3.0000000000000001E-3</v>
      </c>
      <c r="H536">
        <v>0</v>
      </c>
    </row>
    <row r="537" spans="1:8" x14ac:dyDescent="0.35">
      <c r="A537">
        <v>98925</v>
      </c>
      <c r="B537" t="s">
        <v>304</v>
      </c>
      <c r="C537" t="s">
        <v>305</v>
      </c>
      <c r="D537">
        <v>8.5999999999999993E-2</v>
      </c>
      <c r="E537">
        <v>7.0000000000000007E-2</v>
      </c>
      <c r="F537">
        <v>8.0000000000000002E-3</v>
      </c>
      <c r="G537">
        <v>1.0999999999999999E-2</v>
      </c>
      <c r="H537">
        <v>0</v>
      </c>
    </row>
    <row r="538" spans="1:8" x14ac:dyDescent="0.35">
      <c r="A538">
        <v>98926</v>
      </c>
      <c r="B538" t="s">
        <v>304</v>
      </c>
      <c r="C538" t="s">
        <v>305</v>
      </c>
      <c r="D538">
        <v>6.4000000000000001E-2</v>
      </c>
      <c r="E538">
        <v>7.3999999999999996E-2</v>
      </c>
      <c r="F538">
        <v>1.4999999999999999E-2</v>
      </c>
      <c r="G538">
        <v>5.0000000000000001E-3</v>
      </c>
      <c r="H538">
        <v>0</v>
      </c>
    </row>
    <row r="539" spans="1:8" x14ac:dyDescent="0.35">
      <c r="A539">
        <v>98929</v>
      </c>
      <c r="B539" t="s">
        <v>126</v>
      </c>
      <c r="C539" t="s">
        <v>127</v>
      </c>
      <c r="D539">
        <v>0.08</v>
      </c>
      <c r="E539">
        <v>6.5000000000000002E-2</v>
      </c>
      <c r="F539">
        <v>0.02</v>
      </c>
      <c r="G539">
        <v>1.7000000000000001E-2</v>
      </c>
      <c r="H539">
        <v>0</v>
      </c>
    </row>
    <row r="540" spans="1:8" x14ac:dyDescent="0.35">
      <c r="A540">
        <v>98930</v>
      </c>
      <c r="B540" t="s">
        <v>306</v>
      </c>
      <c r="C540" t="s">
        <v>307</v>
      </c>
      <c r="D540">
        <v>6.8000000000000005E-2</v>
      </c>
      <c r="E540">
        <v>5.2999999999999999E-2</v>
      </c>
      <c r="F540">
        <v>2.4E-2</v>
      </c>
      <c r="G540">
        <v>2E-3</v>
      </c>
      <c r="H540">
        <v>0</v>
      </c>
    </row>
    <row r="541" spans="1:8" x14ac:dyDescent="0.35">
      <c r="A541">
        <v>98932</v>
      </c>
      <c r="B541" t="s">
        <v>302</v>
      </c>
      <c r="C541" t="s">
        <v>303</v>
      </c>
      <c r="D541">
        <v>8.2000000000000003E-2</v>
      </c>
      <c r="E541">
        <v>6.7000000000000004E-2</v>
      </c>
      <c r="F541">
        <v>2.1999999999999999E-2</v>
      </c>
      <c r="G541">
        <v>1.0999999999999999E-2</v>
      </c>
      <c r="H541">
        <v>0</v>
      </c>
    </row>
    <row r="542" spans="1:8" x14ac:dyDescent="0.35">
      <c r="A542">
        <v>98933</v>
      </c>
      <c r="B542" t="s">
        <v>300</v>
      </c>
      <c r="C542" t="s">
        <v>301</v>
      </c>
      <c r="D542">
        <v>8.5999999999999993E-2</v>
      </c>
      <c r="E542">
        <v>5.0999999999999997E-2</v>
      </c>
      <c r="F542">
        <v>2.1999999999999999E-2</v>
      </c>
      <c r="G542">
        <v>1.6E-2</v>
      </c>
      <c r="H542">
        <v>0</v>
      </c>
    </row>
    <row r="543" spans="1:8" x14ac:dyDescent="0.35">
      <c r="A543">
        <v>98934</v>
      </c>
      <c r="B543" t="s">
        <v>308</v>
      </c>
      <c r="C543" t="s">
        <v>309</v>
      </c>
      <c r="D543">
        <v>6.4000000000000001E-2</v>
      </c>
      <c r="E543">
        <v>0.06</v>
      </c>
      <c r="F543">
        <v>0.01</v>
      </c>
      <c r="G543">
        <v>1.7999999999999999E-2</v>
      </c>
      <c r="H543">
        <v>0</v>
      </c>
    </row>
    <row r="544" spans="1:8" x14ac:dyDescent="0.35">
      <c r="A544">
        <v>98935</v>
      </c>
      <c r="B544" t="s">
        <v>300</v>
      </c>
      <c r="C544" t="s">
        <v>301</v>
      </c>
      <c r="D544">
        <v>0.06</v>
      </c>
      <c r="E544">
        <v>8.3000000000000004E-2</v>
      </c>
      <c r="F544">
        <v>1.7999999999999999E-2</v>
      </c>
      <c r="G544">
        <v>8.0000000000000002E-3</v>
      </c>
      <c r="H544">
        <v>0</v>
      </c>
    </row>
    <row r="545" spans="1:8" x14ac:dyDescent="0.35">
      <c r="A545">
        <v>98936</v>
      </c>
      <c r="B545" t="s">
        <v>300</v>
      </c>
      <c r="C545" t="s">
        <v>301</v>
      </c>
      <c r="D545">
        <v>8.4000000000000005E-2</v>
      </c>
      <c r="E545">
        <v>9.5000000000000001E-2</v>
      </c>
      <c r="F545">
        <v>2.4E-2</v>
      </c>
      <c r="G545">
        <v>0.02</v>
      </c>
      <c r="H545">
        <v>0</v>
      </c>
    </row>
    <row r="546" spans="1:8" x14ac:dyDescent="0.35">
      <c r="A546">
        <v>98937</v>
      </c>
      <c r="B546" t="s">
        <v>300</v>
      </c>
      <c r="C546" t="s">
        <v>301</v>
      </c>
      <c r="D546">
        <v>7.9000000000000001E-2</v>
      </c>
      <c r="E546">
        <v>5.8000000000000003E-2</v>
      </c>
      <c r="F546">
        <v>2.3E-2</v>
      </c>
      <c r="G546">
        <v>2.4E-2</v>
      </c>
      <c r="H546">
        <v>0</v>
      </c>
    </row>
    <row r="547" spans="1:8" x14ac:dyDescent="0.35">
      <c r="A547">
        <v>98938</v>
      </c>
      <c r="B547" t="s">
        <v>300</v>
      </c>
      <c r="C547" t="s">
        <v>301</v>
      </c>
      <c r="D547">
        <v>7.5999999999999998E-2</v>
      </c>
      <c r="E547">
        <v>9.0999999999999998E-2</v>
      </c>
      <c r="F547">
        <v>1E-3</v>
      </c>
      <c r="G547">
        <v>1.0999999999999999E-2</v>
      </c>
      <c r="H547">
        <v>0</v>
      </c>
    </row>
    <row r="548" spans="1:8" x14ac:dyDescent="0.35">
      <c r="A548">
        <v>98939</v>
      </c>
      <c r="B548" t="s">
        <v>300</v>
      </c>
      <c r="C548" t="s">
        <v>301</v>
      </c>
      <c r="D548">
        <v>8.6999999999999994E-2</v>
      </c>
      <c r="E548">
        <v>8.1000000000000003E-2</v>
      </c>
      <c r="F548">
        <v>2.3E-2</v>
      </c>
      <c r="G548">
        <v>1.7000000000000001E-2</v>
      </c>
      <c r="H548">
        <v>0</v>
      </c>
    </row>
    <row r="549" spans="1:8" x14ac:dyDescent="0.35">
      <c r="A549">
        <v>98940</v>
      </c>
      <c r="B549" t="s">
        <v>304</v>
      </c>
      <c r="C549" t="s">
        <v>305</v>
      </c>
      <c r="D549">
        <v>6.7000000000000004E-2</v>
      </c>
      <c r="E549">
        <v>5.1999999999999998E-2</v>
      </c>
      <c r="F549">
        <v>2.1999999999999999E-2</v>
      </c>
      <c r="G549">
        <v>1.2999999999999999E-2</v>
      </c>
      <c r="H549">
        <v>0</v>
      </c>
    </row>
    <row r="550" spans="1:8" x14ac:dyDescent="0.35">
      <c r="A550">
        <v>98941</v>
      </c>
      <c r="B550" t="s">
        <v>310</v>
      </c>
      <c r="C550" t="s">
        <v>311</v>
      </c>
      <c r="D550">
        <v>6.8000000000000005E-2</v>
      </c>
      <c r="E550">
        <v>8.1000000000000003E-2</v>
      </c>
      <c r="F550">
        <v>1.4E-2</v>
      </c>
      <c r="G550">
        <v>8.0000000000000002E-3</v>
      </c>
      <c r="H550">
        <v>0</v>
      </c>
    </row>
    <row r="551" spans="1:8" x14ac:dyDescent="0.35">
      <c r="A551">
        <v>98942</v>
      </c>
      <c r="B551" t="s">
        <v>300</v>
      </c>
      <c r="C551" t="s">
        <v>301</v>
      </c>
      <c r="D551">
        <v>8.7999999999999995E-2</v>
      </c>
      <c r="E551">
        <v>5.6000000000000001E-2</v>
      </c>
      <c r="F551">
        <v>2.5000000000000001E-2</v>
      </c>
      <c r="G551">
        <v>0</v>
      </c>
      <c r="H551">
        <v>0</v>
      </c>
    </row>
    <row r="552" spans="1:8" x14ac:dyDescent="0.35">
      <c r="A552">
        <v>98943</v>
      </c>
      <c r="B552" t="s">
        <v>312</v>
      </c>
      <c r="C552" t="s">
        <v>313</v>
      </c>
      <c r="D552">
        <v>8.7999999999999995E-2</v>
      </c>
      <c r="E552">
        <v>9.6000000000000002E-2</v>
      </c>
      <c r="F552">
        <v>6.0000000000000001E-3</v>
      </c>
      <c r="G552">
        <v>2E-3</v>
      </c>
      <c r="H552">
        <v>0</v>
      </c>
    </row>
    <row r="553" spans="1:8" x14ac:dyDescent="0.35">
      <c r="A553">
        <v>98944</v>
      </c>
      <c r="B553" t="s">
        <v>314</v>
      </c>
      <c r="C553" t="s">
        <v>315</v>
      </c>
      <c r="D553">
        <v>8.8999999999999996E-2</v>
      </c>
      <c r="E553">
        <v>5.1999999999999998E-2</v>
      </c>
      <c r="F553">
        <v>2.1999999999999999E-2</v>
      </c>
      <c r="G553">
        <v>0.02</v>
      </c>
      <c r="H553">
        <v>0</v>
      </c>
    </row>
    <row r="554" spans="1:8" x14ac:dyDescent="0.35">
      <c r="A554">
        <v>98946</v>
      </c>
      <c r="B554" t="s">
        <v>304</v>
      </c>
      <c r="C554" t="s">
        <v>305</v>
      </c>
      <c r="D554">
        <v>8.7999999999999995E-2</v>
      </c>
      <c r="E554">
        <v>6.9000000000000006E-2</v>
      </c>
      <c r="F554">
        <v>2E-3</v>
      </c>
      <c r="G554">
        <v>0.01</v>
      </c>
      <c r="H554">
        <v>0</v>
      </c>
    </row>
    <row r="555" spans="1:8" x14ac:dyDescent="0.35">
      <c r="A555">
        <v>98947</v>
      </c>
      <c r="B555" t="s">
        <v>300</v>
      </c>
      <c r="C555" t="s">
        <v>301</v>
      </c>
      <c r="D555">
        <v>6.5000000000000002E-2</v>
      </c>
      <c r="E555">
        <v>7.0999999999999994E-2</v>
      </c>
      <c r="F555">
        <v>2.5000000000000001E-2</v>
      </c>
      <c r="G555">
        <v>5.0000000000000001E-3</v>
      </c>
      <c r="H555">
        <v>0</v>
      </c>
    </row>
    <row r="556" spans="1:8" x14ac:dyDescent="0.35">
      <c r="A556">
        <v>98948</v>
      </c>
      <c r="B556" t="s">
        <v>316</v>
      </c>
      <c r="C556" t="s">
        <v>317</v>
      </c>
      <c r="D556">
        <v>8.5999999999999993E-2</v>
      </c>
      <c r="E556">
        <v>7.8E-2</v>
      </c>
      <c r="F556">
        <v>1.4E-2</v>
      </c>
      <c r="G556">
        <v>2E-3</v>
      </c>
      <c r="H556">
        <v>0</v>
      </c>
    </row>
    <row r="557" spans="1:8" x14ac:dyDescent="0.35">
      <c r="A557">
        <v>98950</v>
      </c>
      <c r="B557" t="s">
        <v>318</v>
      </c>
      <c r="C557" t="s">
        <v>319</v>
      </c>
      <c r="D557">
        <v>5.7000000000000002E-2</v>
      </c>
      <c r="E557">
        <v>0.06</v>
      </c>
      <c r="F557">
        <v>1.7000000000000001E-2</v>
      </c>
      <c r="G557">
        <v>1.6E-2</v>
      </c>
      <c r="H557">
        <v>0</v>
      </c>
    </row>
    <row r="558" spans="1:8" x14ac:dyDescent="0.35">
      <c r="A558">
        <v>98951</v>
      </c>
      <c r="B558" t="s">
        <v>300</v>
      </c>
      <c r="C558" t="s">
        <v>301</v>
      </c>
      <c r="D558">
        <v>7.1999999999999995E-2</v>
      </c>
      <c r="E558">
        <v>5.8999999999999997E-2</v>
      </c>
      <c r="F558">
        <v>2.3E-2</v>
      </c>
      <c r="G558">
        <v>3.0000000000000001E-3</v>
      </c>
      <c r="H558">
        <v>0</v>
      </c>
    </row>
    <row r="559" spans="1:8" x14ac:dyDescent="0.35">
      <c r="A559">
        <v>98952</v>
      </c>
      <c r="B559" t="s">
        <v>300</v>
      </c>
      <c r="C559" t="s">
        <v>301</v>
      </c>
      <c r="D559">
        <v>5.1999999999999998E-2</v>
      </c>
      <c r="E559">
        <v>5.5E-2</v>
      </c>
      <c r="F559">
        <v>2.1000000000000001E-2</v>
      </c>
      <c r="G559">
        <v>8.0000000000000002E-3</v>
      </c>
      <c r="H559">
        <v>0</v>
      </c>
    </row>
    <row r="560" spans="1:8" x14ac:dyDescent="0.35">
      <c r="A560">
        <v>98953</v>
      </c>
      <c r="B560" t="s">
        <v>300</v>
      </c>
      <c r="C560" t="s">
        <v>301</v>
      </c>
      <c r="D560">
        <v>8.6999999999999994E-2</v>
      </c>
      <c r="E560">
        <v>7.9000000000000001E-2</v>
      </c>
      <c r="F560">
        <v>0.01</v>
      </c>
      <c r="G560">
        <v>1.4999999999999999E-2</v>
      </c>
      <c r="H560">
        <v>0</v>
      </c>
    </row>
    <row r="561" spans="1:8" x14ac:dyDescent="0.35">
      <c r="A561">
        <v>99001</v>
      </c>
      <c r="B561" t="s">
        <v>320</v>
      </c>
      <c r="C561" t="s">
        <v>321</v>
      </c>
      <c r="D561">
        <v>9.9000000000000005E-2</v>
      </c>
      <c r="E561">
        <v>7.5999999999999998E-2</v>
      </c>
      <c r="F561">
        <v>3.0000000000000001E-3</v>
      </c>
      <c r="G561">
        <v>2.1999999999999999E-2</v>
      </c>
      <c r="H561">
        <v>0</v>
      </c>
    </row>
    <row r="562" spans="1:8" x14ac:dyDescent="0.35">
      <c r="A562">
        <v>99003</v>
      </c>
      <c r="B562" t="s">
        <v>322</v>
      </c>
      <c r="C562" t="s">
        <v>323</v>
      </c>
      <c r="D562">
        <v>9.0999999999999998E-2</v>
      </c>
      <c r="E562">
        <v>8.5999999999999993E-2</v>
      </c>
      <c r="F562">
        <v>0.02</v>
      </c>
      <c r="G562">
        <v>1.9E-2</v>
      </c>
      <c r="H562">
        <v>0</v>
      </c>
    </row>
    <row r="563" spans="1:8" x14ac:dyDescent="0.35">
      <c r="A563">
        <v>99004</v>
      </c>
      <c r="B563" t="s">
        <v>324</v>
      </c>
      <c r="C563" t="s">
        <v>325</v>
      </c>
      <c r="D563">
        <v>0.06</v>
      </c>
      <c r="E563">
        <v>8.5999999999999993E-2</v>
      </c>
      <c r="F563">
        <v>2E-3</v>
      </c>
      <c r="G563">
        <v>1.7000000000000001E-2</v>
      </c>
      <c r="H563">
        <v>0</v>
      </c>
    </row>
    <row r="564" spans="1:8" x14ac:dyDescent="0.35">
      <c r="A564">
        <v>99005</v>
      </c>
      <c r="B564" t="s">
        <v>322</v>
      </c>
      <c r="C564" t="s">
        <v>323</v>
      </c>
      <c r="D564">
        <v>9.1999999999999998E-2</v>
      </c>
      <c r="E564">
        <v>7.6999999999999999E-2</v>
      </c>
      <c r="F564">
        <v>7.0000000000000001E-3</v>
      </c>
      <c r="G564">
        <v>0</v>
      </c>
      <c r="H564">
        <v>0</v>
      </c>
    </row>
    <row r="565" spans="1:8" x14ac:dyDescent="0.35">
      <c r="A565">
        <v>99006</v>
      </c>
      <c r="B565" t="s">
        <v>322</v>
      </c>
      <c r="C565" t="s">
        <v>323</v>
      </c>
      <c r="D565">
        <v>5.2999999999999999E-2</v>
      </c>
      <c r="E565">
        <v>9.5000000000000001E-2</v>
      </c>
      <c r="F565">
        <v>1.2999999999999999E-2</v>
      </c>
      <c r="G565">
        <v>1.2999999999999999E-2</v>
      </c>
      <c r="H565">
        <v>0</v>
      </c>
    </row>
    <row r="566" spans="1:8" x14ac:dyDescent="0.35">
      <c r="A566">
        <v>99008</v>
      </c>
      <c r="B566" t="s">
        <v>326</v>
      </c>
      <c r="C566" t="s">
        <v>327</v>
      </c>
      <c r="D566">
        <v>0.09</v>
      </c>
      <c r="E566">
        <v>0.08</v>
      </c>
      <c r="F566">
        <v>2.4E-2</v>
      </c>
      <c r="G566">
        <v>1.2E-2</v>
      </c>
      <c r="H566">
        <v>0</v>
      </c>
    </row>
    <row r="567" spans="1:8" x14ac:dyDescent="0.35">
      <c r="A567">
        <v>99009</v>
      </c>
      <c r="B567" t="s">
        <v>322</v>
      </c>
      <c r="C567" t="s">
        <v>323</v>
      </c>
      <c r="D567">
        <v>5.0999999999999997E-2</v>
      </c>
      <c r="E567">
        <v>5.7000000000000002E-2</v>
      </c>
      <c r="F567">
        <v>3.0000000000000001E-3</v>
      </c>
      <c r="G567">
        <v>8.0000000000000002E-3</v>
      </c>
      <c r="H567">
        <v>0</v>
      </c>
    </row>
    <row r="568" spans="1:8" x14ac:dyDescent="0.35">
      <c r="A568">
        <v>99011</v>
      </c>
      <c r="B568" t="s">
        <v>328</v>
      </c>
      <c r="C568" t="s">
        <v>329</v>
      </c>
      <c r="D568">
        <v>6.7000000000000004E-2</v>
      </c>
      <c r="E568">
        <v>5.3999999999999999E-2</v>
      </c>
      <c r="F568">
        <v>7.0000000000000001E-3</v>
      </c>
      <c r="G568">
        <v>1.4999999999999999E-2</v>
      </c>
      <c r="H568">
        <v>2.1999999999999999E-2</v>
      </c>
    </row>
    <row r="569" spans="1:8" x14ac:dyDescent="0.35">
      <c r="A569">
        <v>99012</v>
      </c>
      <c r="B569" t="s">
        <v>322</v>
      </c>
      <c r="C569" t="s">
        <v>323</v>
      </c>
      <c r="D569">
        <v>0.09</v>
      </c>
      <c r="E569">
        <v>0.09</v>
      </c>
      <c r="F569">
        <v>0.02</v>
      </c>
      <c r="G569">
        <v>0</v>
      </c>
      <c r="H569">
        <v>0</v>
      </c>
    </row>
    <row r="570" spans="1:8" x14ac:dyDescent="0.35">
      <c r="A570">
        <v>99013</v>
      </c>
      <c r="B570" t="s">
        <v>330</v>
      </c>
      <c r="C570" t="s">
        <v>331</v>
      </c>
      <c r="D570">
        <v>6.2E-2</v>
      </c>
      <c r="E570">
        <v>0.09</v>
      </c>
      <c r="F570">
        <v>1.0999999999999999E-2</v>
      </c>
      <c r="G570">
        <v>0</v>
      </c>
      <c r="H570">
        <v>0</v>
      </c>
    </row>
    <row r="571" spans="1:8" x14ac:dyDescent="0.35">
      <c r="A571">
        <v>99014</v>
      </c>
      <c r="B571" t="s">
        <v>328</v>
      </c>
      <c r="C571" t="s">
        <v>329</v>
      </c>
      <c r="D571">
        <v>6.5000000000000002E-2</v>
      </c>
      <c r="E571">
        <v>5.3999999999999999E-2</v>
      </c>
      <c r="F571">
        <v>1.9E-2</v>
      </c>
      <c r="G571">
        <v>1.2999999999999999E-2</v>
      </c>
      <c r="H571">
        <v>2.1999999999999999E-2</v>
      </c>
    </row>
    <row r="572" spans="1:8" x14ac:dyDescent="0.35">
      <c r="A572">
        <v>99016</v>
      </c>
      <c r="B572" t="s">
        <v>332</v>
      </c>
      <c r="C572" t="s">
        <v>333</v>
      </c>
      <c r="D572">
        <v>7.6999999999999999E-2</v>
      </c>
      <c r="E572">
        <v>7.4999999999999997E-2</v>
      </c>
      <c r="F572">
        <v>2E-3</v>
      </c>
      <c r="G572">
        <v>0.01</v>
      </c>
      <c r="H572">
        <v>0</v>
      </c>
    </row>
    <row r="573" spans="1:8" x14ac:dyDescent="0.35">
      <c r="A573">
        <v>99017</v>
      </c>
      <c r="B573" t="s">
        <v>334</v>
      </c>
      <c r="C573" t="s">
        <v>335</v>
      </c>
      <c r="D573">
        <v>5.6000000000000001E-2</v>
      </c>
      <c r="E573">
        <v>7.6999999999999999E-2</v>
      </c>
      <c r="F573">
        <v>4.0000000000000001E-3</v>
      </c>
      <c r="G573">
        <v>1.6E-2</v>
      </c>
      <c r="H573">
        <v>0</v>
      </c>
    </row>
    <row r="574" spans="1:8" x14ac:dyDescent="0.35">
      <c r="A574">
        <v>99018</v>
      </c>
      <c r="B574" t="s">
        <v>336</v>
      </c>
      <c r="C574" t="s">
        <v>337</v>
      </c>
      <c r="D574">
        <v>8.2000000000000003E-2</v>
      </c>
      <c r="E574">
        <v>9.8000000000000004E-2</v>
      </c>
      <c r="F574">
        <v>2.5000000000000001E-2</v>
      </c>
      <c r="G574">
        <v>2E-3</v>
      </c>
      <c r="H574">
        <v>0</v>
      </c>
    </row>
    <row r="575" spans="1:8" x14ac:dyDescent="0.35">
      <c r="A575">
        <v>99019</v>
      </c>
      <c r="B575" t="s">
        <v>338</v>
      </c>
      <c r="C575" t="s">
        <v>339</v>
      </c>
      <c r="D575">
        <v>6.0999999999999999E-2</v>
      </c>
      <c r="E575">
        <v>6.2E-2</v>
      </c>
      <c r="F575">
        <v>1.2E-2</v>
      </c>
      <c r="G575">
        <v>0</v>
      </c>
      <c r="H575">
        <v>0</v>
      </c>
    </row>
    <row r="576" spans="1:8" x14ac:dyDescent="0.35">
      <c r="A576">
        <v>99020</v>
      </c>
      <c r="B576" t="s">
        <v>322</v>
      </c>
      <c r="C576" t="s">
        <v>323</v>
      </c>
      <c r="D576">
        <v>5.3999999999999999E-2</v>
      </c>
      <c r="E576">
        <v>5.5E-2</v>
      </c>
      <c r="F576">
        <v>6.0000000000000001E-3</v>
      </c>
      <c r="G576">
        <v>2E-3</v>
      </c>
      <c r="H576">
        <v>0</v>
      </c>
    </row>
    <row r="577" spans="1:8" x14ac:dyDescent="0.35">
      <c r="A577">
        <v>99021</v>
      </c>
      <c r="B577" t="s">
        <v>322</v>
      </c>
      <c r="C577" t="s">
        <v>323</v>
      </c>
      <c r="D577">
        <v>6.5000000000000002E-2</v>
      </c>
      <c r="E577">
        <v>8.6999999999999994E-2</v>
      </c>
      <c r="F577">
        <v>1.0999999999999999E-2</v>
      </c>
      <c r="G577">
        <v>0</v>
      </c>
      <c r="H577">
        <v>0</v>
      </c>
    </row>
    <row r="578" spans="1:8" x14ac:dyDescent="0.35">
      <c r="A578">
        <v>99022</v>
      </c>
      <c r="B578" t="s">
        <v>322</v>
      </c>
      <c r="C578" t="s">
        <v>323</v>
      </c>
      <c r="D578">
        <v>9.9000000000000005E-2</v>
      </c>
      <c r="E578">
        <v>7.1999999999999995E-2</v>
      </c>
      <c r="F578">
        <v>1.4999999999999999E-2</v>
      </c>
      <c r="G578">
        <v>2.4E-2</v>
      </c>
      <c r="H578">
        <v>0</v>
      </c>
    </row>
    <row r="579" spans="1:8" x14ac:dyDescent="0.35">
      <c r="A579">
        <v>99023</v>
      </c>
      <c r="B579" t="s">
        <v>322</v>
      </c>
      <c r="C579" t="s">
        <v>323</v>
      </c>
      <c r="D579">
        <v>6.6000000000000003E-2</v>
      </c>
      <c r="E579">
        <v>5.1999999999999998E-2</v>
      </c>
      <c r="F579">
        <v>1E-3</v>
      </c>
      <c r="G579">
        <v>2.1000000000000001E-2</v>
      </c>
      <c r="H579">
        <v>0</v>
      </c>
    </row>
    <row r="580" spans="1:8" x14ac:dyDescent="0.35">
      <c r="A580">
        <v>99025</v>
      </c>
      <c r="B580" t="s">
        <v>322</v>
      </c>
      <c r="C580" t="s">
        <v>323</v>
      </c>
      <c r="D580">
        <v>8.2000000000000003E-2</v>
      </c>
      <c r="E580">
        <v>7.5999999999999998E-2</v>
      </c>
      <c r="F580">
        <v>1.2E-2</v>
      </c>
      <c r="G580">
        <v>6.0000000000000001E-3</v>
      </c>
      <c r="H580">
        <v>0</v>
      </c>
    </row>
    <row r="581" spans="1:8" x14ac:dyDescent="0.35">
      <c r="A581">
        <v>99026</v>
      </c>
      <c r="B581" t="s">
        <v>322</v>
      </c>
      <c r="C581" t="s">
        <v>323</v>
      </c>
      <c r="D581">
        <v>7.5999999999999998E-2</v>
      </c>
      <c r="E581">
        <v>7.5999999999999998E-2</v>
      </c>
      <c r="F581">
        <v>1.4999999999999999E-2</v>
      </c>
      <c r="G581">
        <v>0.01</v>
      </c>
      <c r="H581">
        <v>0</v>
      </c>
    </row>
    <row r="582" spans="1:8" x14ac:dyDescent="0.35">
      <c r="A582">
        <v>99027</v>
      </c>
      <c r="B582" t="s">
        <v>322</v>
      </c>
      <c r="C582" t="s">
        <v>323</v>
      </c>
      <c r="D582">
        <v>8.8999999999999996E-2</v>
      </c>
      <c r="E582">
        <v>7.3999999999999996E-2</v>
      </c>
      <c r="F582">
        <v>0</v>
      </c>
      <c r="G582">
        <v>5.0000000000000001E-3</v>
      </c>
      <c r="H582">
        <v>0</v>
      </c>
    </row>
    <row r="583" spans="1:8" x14ac:dyDescent="0.35">
      <c r="A583">
        <v>99029</v>
      </c>
      <c r="B583" t="s">
        <v>326</v>
      </c>
      <c r="C583" t="s">
        <v>327</v>
      </c>
      <c r="D583">
        <v>8.8999999999999996E-2</v>
      </c>
      <c r="E583">
        <v>7.8E-2</v>
      </c>
      <c r="F583">
        <v>1.4E-2</v>
      </c>
      <c r="G583">
        <v>8.9999999999999993E-3</v>
      </c>
      <c r="H583">
        <v>0</v>
      </c>
    </row>
    <row r="584" spans="1:8" x14ac:dyDescent="0.35">
      <c r="A584">
        <v>99030</v>
      </c>
      <c r="B584" t="s">
        <v>322</v>
      </c>
      <c r="C584" t="s">
        <v>323</v>
      </c>
      <c r="D584">
        <v>0.05</v>
      </c>
      <c r="E584">
        <v>5.6000000000000001E-2</v>
      </c>
      <c r="F584">
        <v>1.4E-2</v>
      </c>
      <c r="G584">
        <v>2E-3</v>
      </c>
      <c r="H584">
        <v>0</v>
      </c>
    </row>
    <row r="585" spans="1:8" x14ac:dyDescent="0.35">
      <c r="A585">
        <v>99031</v>
      </c>
      <c r="B585" t="s">
        <v>322</v>
      </c>
      <c r="C585" t="s">
        <v>323</v>
      </c>
      <c r="D585">
        <v>6.5000000000000002E-2</v>
      </c>
      <c r="E585">
        <v>6.6000000000000003E-2</v>
      </c>
      <c r="F585">
        <v>1.2E-2</v>
      </c>
      <c r="G585">
        <v>4.0000000000000001E-3</v>
      </c>
      <c r="H585">
        <v>0</v>
      </c>
    </row>
    <row r="586" spans="1:8" x14ac:dyDescent="0.35">
      <c r="A586">
        <v>99032</v>
      </c>
      <c r="B586" t="s">
        <v>326</v>
      </c>
      <c r="C586" t="s">
        <v>327</v>
      </c>
      <c r="D586">
        <v>6.7000000000000004E-2</v>
      </c>
      <c r="E586">
        <v>0.06</v>
      </c>
      <c r="F586">
        <v>2.1000000000000001E-2</v>
      </c>
      <c r="G586">
        <v>3.0000000000000001E-3</v>
      </c>
      <c r="H586">
        <v>0</v>
      </c>
    </row>
    <row r="587" spans="1:8" x14ac:dyDescent="0.35">
      <c r="A587">
        <v>99033</v>
      </c>
      <c r="B587" t="s">
        <v>340</v>
      </c>
      <c r="C587" t="s">
        <v>341</v>
      </c>
      <c r="D587">
        <v>7.3999999999999996E-2</v>
      </c>
      <c r="E587">
        <v>8.1000000000000003E-2</v>
      </c>
      <c r="F587">
        <v>0.02</v>
      </c>
      <c r="G587">
        <v>2.1000000000000001E-2</v>
      </c>
      <c r="H587">
        <v>0</v>
      </c>
    </row>
    <row r="588" spans="1:8" x14ac:dyDescent="0.35">
      <c r="A588">
        <v>99034</v>
      </c>
      <c r="B588" t="s">
        <v>330</v>
      </c>
      <c r="C588" t="s">
        <v>331</v>
      </c>
      <c r="D588">
        <v>6.9000000000000006E-2</v>
      </c>
      <c r="E588">
        <v>9.4E-2</v>
      </c>
      <c r="F588">
        <v>1.4E-2</v>
      </c>
      <c r="G588">
        <v>0</v>
      </c>
      <c r="H588">
        <v>0</v>
      </c>
    </row>
    <row r="589" spans="1:8" x14ac:dyDescent="0.35">
      <c r="A589">
        <v>99036</v>
      </c>
      <c r="B589" t="s">
        <v>322</v>
      </c>
      <c r="C589" t="s">
        <v>323</v>
      </c>
      <c r="D589">
        <v>9.9000000000000005E-2</v>
      </c>
      <c r="E589">
        <v>5.0999999999999997E-2</v>
      </c>
      <c r="F589">
        <v>1.7000000000000001E-2</v>
      </c>
      <c r="G589">
        <v>1.4E-2</v>
      </c>
      <c r="H589">
        <v>0</v>
      </c>
    </row>
    <row r="590" spans="1:8" x14ac:dyDescent="0.35">
      <c r="A590">
        <v>99037</v>
      </c>
      <c r="B590" t="s">
        <v>332</v>
      </c>
      <c r="C590" t="s">
        <v>333</v>
      </c>
      <c r="D590">
        <v>6.2E-2</v>
      </c>
      <c r="E590">
        <v>5.7000000000000002E-2</v>
      </c>
      <c r="F590">
        <v>1.4999999999999999E-2</v>
      </c>
      <c r="G590">
        <v>8.0000000000000002E-3</v>
      </c>
      <c r="H590">
        <v>0</v>
      </c>
    </row>
    <row r="591" spans="1:8" x14ac:dyDescent="0.35">
      <c r="A591">
        <v>99039</v>
      </c>
      <c r="B591" t="s">
        <v>342</v>
      </c>
      <c r="C591" t="s">
        <v>343</v>
      </c>
      <c r="D591">
        <v>6.6000000000000003E-2</v>
      </c>
      <c r="E591">
        <v>6.5000000000000002E-2</v>
      </c>
      <c r="F591">
        <v>2.3E-2</v>
      </c>
      <c r="G591">
        <v>1.2E-2</v>
      </c>
      <c r="H591">
        <v>0</v>
      </c>
    </row>
    <row r="592" spans="1:8" x14ac:dyDescent="0.35">
      <c r="A592">
        <v>99040</v>
      </c>
      <c r="B592" t="s">
        <v>330</v>
      </c>
      <c r="C592" t="s">
        <v>331</v>
      </c>
      <c r="D592">
        <v>6.2E-2</v>
      </c>
      <c r="E592">
        <v>5.2999999999999999E-2</v>
      </c>
      <c r="F592">
        <v>2.5000000000000001E-2</v>
      </c>
      <c r="G592">
        <v>1E-3</v>
      </c>
      <c r="H592">
        <v>0</v>
      </c>
    </row>
    <row r="593" spans="1:8" x14ac:dyDescent="0.35">
      <c r="A593">
        <v>99101</v>
      </c>
      <c r="B593" t="s">
        <v>330</v>
      </c>
      <c r="C593" t="s">
        <v>331</v>
      </c>
      <c r="D593">
        <v>8.6999999999999994E-2</v>
      </c>
      <c r="E593">
        <v>8.8999999999999996E-2</v>
      </c>
      <c r="F593">
        <v>1.4E-2</v>
      </c>
      <c r="G593">
        <v>1.7000000000000001E-2</v>
      </c>
      <c r="H593">
        <v>0</v>
      </c>
    </row>
    <row r="594" spans="1:8" x14ac:dyDescent="0.35">
      <c r="A594">
        <v>99102</v>
      </c>
      <c r="B594" t="s">
        <v>344</v>
      </c>
      <c r="C594" t="s">
        <v>345</v>
      </c>
      <c r="D594">
        <v>8.4000000000000005E-2</v>
      </c>
      <c r="E594">
        <v>9.6000000000000002E-2</v>
      </c>
      <c r="F594">
        <v>2.4E-2</v>
      </c>
      <c r="G594">
        <v>1.6E-2</v>
      </c>
      <c r="H594">
        <v>0</v>
      </c>
    </row>
    <row r="595" spans="1:8" x14ac:dyDescent="0.35">
      <c r="A595">
        <v>99103</v>
      </c>
      <c r="B595" t="s">
        <v>326</v>
      </c>
      <c r="C595" t="s">
        <v>327</v>
      </c>
      <c r="D595">
        <v>8.2000000000000003E-2</v>
      </c>
      <c r="E595">
        <v>0.09</v>
      </c>
      <c r="F595">
        <v>1.4999999999999999E-2</v>
      </c>
      <c r="G595">
        <v>2.4E-2</v>
      </c>
      <c r="H595">
        <v>0</v>
      </c>
    </row>
    <row r="596" spans="1:8" x14ac:dyDescent="0.35">
      <c r="A596">
        <v>99104</v>
      </c>
      <c r="B596" t="s">
        <v>346</v>
      </c>
      <c r="C596" t="s">
        <v>347</v>
      </c>
      <c r="D596">
        <v>5.8000000000000003E-2</v>
      </c>
      <c r="E596">
        <v>8.3000000000000004E-2</v>
      </c>
      <c r="F596">
        <v>1.4999999999999999E-2</v>
      </c>
      <c r="G596">
        <v>3.0000000000000001E-3</v>
      </c>
      <c r="H596">
        <v>0</v>
      </c>
    </row>
    <row r="597" spans="1:8" x14ac:dyDescent="0.35">
      <c r="A597">
        <v>99105</v>
      </c>
      <c r="B597" t="s">
        <v>348</v>
      </c>
      <c r="C597" t="s">
        <v>349</v>
      </c>
      <c r="D597">
        <v>0.06</v>
      </c>
      <c r="E597">
        <v>9.6000000000000002E-2</v>
      </c>
      <c r="F597">
        <v>1E-3</v>
      </c>
      <c r="G597">
        <v>1.6E-2</v>
      </c>
      <c r="H597">
        <v>0</v>
      </c>
    </row>
    <row r="598" spans="1:8" x14ac:dyDescent="0.35">
      <c r="A598">
        <v>99107</v>
      </c>
      <c r="B598" t="s">
        <v>350</v>
      </c>
      <c r="C598" t="s">
        <v>351</v>
      </c>
      <c r="D598">
        <v>7.5999999999999998E-2</v>
      </c>
      <c r="E598">
        <v>8.6999999999999994E-2</v>
      </c>
      <c r="F598">
        <v>2.4E-2</v>
      </c>
      <c r="G598">
        <v>4.0000000000000001E-3</v>
      </c>
      <c r="H598">
        <v>0</v>
      </c>
    </row>
    <row r="599" spans="1:8" x14ac:dyDescent="0.35">
      <c r="A599">
        <v>99109</v>
      </c>
      <c r="B599" t="s">
        <v>352</v>
      </c>
      <c r="C599" t="s">
        <v>353</v>
      </c>
      <c r="D599">
        <v>8.1000000000000003E-2</v>
      </c>
      <c r="E599">
        <v>7.0000000000000007E-2</v>
      </c>
      <c r="F599">
        <v>4.0000000000000001E-3</v>
      </c>
      <c r="G599">
        <v>6.0000000000000001E-3</v>
      </c>
      <c r="H599">
        <v>0</v>
      </c>
    </row>
    <row r="600" spans="1:8" x14ac:dyDescent="0.35">
      <c r="A600">
        <v>99110</v>
      </c>
      <c r="B600" t="s">
        <v>330</v>
      </c>
      <c r="C600" t="s">
        <v>331</v>
      </c>
      <c r="D600">
        <v>5.7000000000000002E-2</v>
      </c>
      <c r="E600">
        <v>8.4000000000000005E-2</v>
      </c>
      <c r="F600">
        <v>3.0000000000000001E-3</v>
      </c>
      <c r="G600">
        <v>4.0000000000000001E-3</v>
      </c>
      <c r="H600">
        <v>0</v>
      </c>
    </row>
    <row r="601" spans="1:8" x14ac:dyDescent="0.35">
      <c r="A601">
        <v>99111</v>
      </c>
      <c r="B601" t="s">
        <v>354</v>
      </c>
      <c r="C601" t="s">
        <v>355</v>
      </c>
      <c r="D601">
        <v>5.2999999999999999E-2</v>
      </c>
      <c r="E601">
        <v>5.5E-2</v>
      </c>
      <c r="F601">
        <v>2.3E-2</v>
      </c>
      <c r="G601">
        <v>1.7999999999999999E-2</v>
      </c>
      <c r="H601">
        <v>0</v>
      </c>
    </row>
    <row r="602" spans="1:8" x14ac:dyDescent="0.35">
      <c r="A602">
        <v>99113</v>
      </c>
      <c r="B602" t="s">
        <v>334</v>
      </c>
      <c r="C602" t="s">
        <v>335</v>
      </c>
      <c r="D602">
        <v>8.5000000000000006E-2</v>
      </c>
      <c r="E602">
        <v>8.8999999999999996E-2</v>
      </c>
      <c r="F602">
        <v>2E-3</v>
      </c>
      <c r="G602">
        <v>1.2999999999999999E-2</v>
      </c>
      <c r="H602">
        <v>0</v>
      </c>
    </row>
    <row r="603" spans="1:8" x14ac:dyDescent="0.35">
      <c r="A603">
        <v>99114</v>
      </c>
      <c r="B603" t="s">
        <v>356</v>
      </c>
      <c r="C603" t="s">
        <v>357</v>
      </c>
      <c r="D603">
        <v>7.0999999999999994E-2</v>
      </c>
      <c r="E603">
        <v>5.7000000000000002E-2</v>
      </c>
      <c r="F603">
        <v>3.0000000000000001E-3</v>
      </c>
      <c r="G603">
        <v>1E-3</v>
      </c>
      <c r="H603">
        <v>0</v>
      </c>
    </row>
    <row r="604" spans="1:8" x14ac:dyDescent="0.35">
      <c r="A604">
        <v>99115</v>
      </c>
      <c r="B604" t="s">
        <v>286</v>
      </c>
      <c r="C604" t="s">
        <v>287</v>
      </c>
      <c r="D604">
        <v>7.4999999999999997E-2</v>
      </c>
      <c r="E604">
        <v>9.5000000000000001E-2</v>
      </c>
      <c r="F604">
        <v>6.0000000000000001E-3</v>
      </c>
      <c r="G604">
        <v>1.2E-2</v>
      </c>
      <c r="H604">
        <v>0</v>
      </c>
    </row>
    <row r="605" spans="1:8" x14ac:dyDescent="0.35">
      <c r="A605">
        <v>99116</v>
      </c>
      <c r="B605" t="s">
        <v>358</v>
      </c>
      <c r="C605" t="s">
        <v>359</v>
      </c>
      <c r="D605">
        <v>8.4000000000000005E-2</v>
      </c>
      <c r="E605">
        <v>0.06</v>
      </c>
      <c r="F605">
        <v>1.9E-2</v>
      </c>
      <c r="G605">
        <v>0.02</v>
      </c>
      <c r="H605">
        <v>0</v>
      </c>
    </row>
    <row r="606" spans="1:8" x14ac:dyDescent="0.35">
      <c r="A606">
        <v>99117</v>
      </c>
      <c r="B606" t="s">
        <v>326</v>
      </c>
      <c r="C606" t="s">
        <v>327</v>
      </c>
      <c r="D606">
        <v>7.0999999999999994E-2</v>
      </c>
      <c r="E606">
        <v>7.3999999999999996E-2</v>
      </c>
      <c r="F606">
        <v>1E-3</v>
      </c>
      <c r="G606">
        <v>1.7000000000000001E-2</v>
      </c>
      <c r="H606">
        <v>0</v>
      </c>
    </row>
    <row r="607" spans="1:8" x14ac:dyDescent="0.35">
      <c r="A607">
        <v>99118</v>
      </c>
      <c r="B607" t="s">
        <v>350</v>
      </c>
      <c r="C607" t="s">
        <v>351</v>
      </c>
      <c r="D607">
        <v>5.2999999999999999E-2</v>
      </c>
      <c r="E607">
        <v>9.9000000000000005E-2</v>
      </c>
      <c r="F607">
        <v>1E-3</v>
      </c>
      <c r="G607">
        <v>0.02</v>
      </c>
      <c r="H607">
        <v>0</v>
      </c>
    </row>
    <row r="608" spans="1:8" x14ac:dyDescent="0.35">
      <c r="A608">
        <v>99119</v>
      </c>
      <c r="B608" t="s">
        <v>360</v>
      </c>
      <c r="C608" t="s">
        <v>361</v>
      </c>
      <c r="D608">
        <v>9.1999999999999998E-2</v>
      </c>
      <c r="E608">
        <v>5.8999999999999997E-2</v>
      </c>
      <c r="F608">
        <v>2E-3</v>
      </c>
      <c r="G608">
        <v>8.0000000000000002E-3</v>
      </c>
      <c r="H608">
        <v>0</v>
      </c>
    </row>
    <row r="609" spans="1:8" x14ac:dyDescent="0.35">
      <c r="A609">
        <v>99121</v>
      </c>
      <c r="B609" t="s">
        <v>350</v>
      </c>
      <c r="C609" t="s">
        <v>351</v>
      </c>
      <c r="D609">
        <v>9.7000000000000003E-2</v>
      </c>
      <c r="E609">
        <v>7.0999999999999994E-2</v>
      </c>
      <c r="F609">
        <v>1.9E-2</v>
      </c>
      <c r="G609">
        <v>0</v>
      </c>
      <c r="H609">
        <v>0</v>
      </c>
    </row>
    <row r="610" spans="1:8" x14ac:dyDescent="0.35">
      <c r="A610">
        <v>99122</v>
      </c>
      <c r="B610" t="s">
        <v>326</v>
      </c>
      <c r="C610" t="s">
        <v>327</v>
      </c>
      <c r="D610">
        <v>9.7000000000000003E-2</v>
      </c>
      <c r="E610">
        <v>9.6000000000000002E-2</v>
      </c>
      <c r="F610">
        <v>1E-3</v>
      </c>
      <c r="G610">
        <v>2.5000000000000001E-2</v>
      </c>
      <c r="H610">
        <v>0</v>
      </c>
    </row>
    <row r="611" spans="1:8" x14ac:dyDescent="0.35">
      <c r="A611">
        <v>99123</v>
      </c>
      <c r="B611" t="s">
        <v>286</v>
      </c>
      <c r="C611" t="s">
        <v>287</v>
      </c>
      <c r="D611">
        <v>9.8000000000000004E-2</v>
      </c>
      <c r="E611">
        <v>7.2999999999999995E-2</v>
      </c>
      <c r="F611">
        <v>1.4E-2</v>
      </c>
      <c r="G611">
        <v>1E-3</v>
      </c>
      <c r="H611">
        <v>0</v>
      </c>
    </row>
    <row r="612" spans="1:8" x14ac:dyDescent="0.35">
      <c r="A612">
        <v>99124</v>
      </c>
      <c r="B612" t="s">
        <v>362</v>
      </c>
      <c r="C612" t="s">
        <v>363</v>
      </c>
      <c r="D612">
        <v>9.8000000000000004E-2</v>
      </c>
      <c r="E612">
        <v>9.9000000000000005E-2</v>
      </c>
      <c r="F612">
        <v>0</v>
      </c>
      <c r="G612">
        <v>8.9999999999999993E-3</v>
      </c>
      <c r="H612">
        <v>0</v>
      </c>
    </row>
    <row r="613" spans="1:8" x14ac:dyDescent="0.35">
      <c r="A613">
        <v>99125</v>
      </c>
      <c r="B613" t="s">
        <v>334</v>
      </c>
      <c r="C613" t="s">
        <v>335</v>
      </c>
      <c r="D613">
        <v>8.7999999999999995E-2</v>
      </c>
      <c r="E613">
        <v>0.05</v>
      </c>
      <c r="F613">
        <v>2.1999999999999999E-2</v>
      </c>
      <c r="G613">
        <v>1.2999999999999999E-2</v>
      </c>
      <c r="H613">
        <v>0</v>
      </c>
    </row>
    <row r="614" spans="1:8" x14ac:dyDescent="0.35">
      <c r="A614">
        <v>99126</v>
      </c>
      <c r="B614" t="s">
        <v>330</v>
      </c>
      <c r="C614" t="s">
        <v>331</v>
      </c>
      <c r="D614">
        <v>9.0999999999999998E-2</v>
      </c>
      <c r="E614">
        <v>8.7999999999999995E-2</v>
      </c>
      <c r="F614">
        <v>8.9999999999999993E-3</v>
      </c>
      <c r="G614">
        <v>2.1000000000000001E-2</v>
      </c>
      <c r="H614">
        <v>0</v>
      </c>
    </row>
    <row r="615" spans="1:8" x14ac:dyDescent="0.35">
      <c r="A615">
        <v>99128</v>
      </c>
      <c r="B615" t="s">
        <v>334</v>
      </c>
      <c r="C615" t="s">
        <v>335</v>
      </c>
      <c r="D615">
        <v>6.3E-2</v>
      </c>
      <c r="E615">
        <v>7.0999999999999994E-2</v>
      </c>
      <c r="F615">
        <v>2E-3</v>
      </c>
      <c r="G615">
        <v>6.0000000000000001E-3</v>
      </c>
      <c r="H615">
        <v>0</v>
      </c>
    </row>
    <row r="616" spans="1:8" x14ac:dyDescent="0.35">
      <c r="A616">
        <v>99129</v>
      </c>
      <c r="B616" t="s">
        <v>330</v>
      </c>
      <c r="C616" t="s">
        <v>331</v>
      </c>
      <c r="D616">
        <v>7.5999999999999998E-2</v>
      </c>
      <c r="E616">
        <v>9.9000000000000005E-2</v>
      </c>
      <c r="F616">
        <v>8.9999999999999993E-3</v>
      </c>
      <c r="G616">
        <v>0.01</v>
      </c>
      <c r="H616">
        <v>0</v>
      </c>
    </row>
    <row r="617" spans="1:8" x14ac:dyDescent="0.35">
      <c r="A617">
        <v>99130</v>
      </c>
      <c r="B617" t="s">
        <v>334</v>
      </c>
      <c r="C617" t="s">
        <v>335</v>
      </c>
      <c r="D617">
        <v>7.0999999999999994E-2</v>
      </c>
      <c r="E617">
        <v>7.9000000000000001E-2</v>
      </c>
      <c r="F617">
        <v>0</v>
      </c>
      <c r="G617">
        <v>1.2E-2</v>
      </c>
      <c r="H617">
        <v>0</v>
      </c>
    </row>
    <row r="618" spans="1:8" x14ac:dyDescent="0.35">
      <c r="A618">
        <v>99131</v>
      </c>
      <c r="B618" t="s">
        <v>330</v>
      </c>
      <c r="C618" t="s">
        <v>331</v>
      </c>
      <c r="D618">
        <v>5.0999999999999997E-2</v>
      </c>
      <c r="E618">
        <v>8.6999999999999994E-2</v>
      </c>
      <c r="F618">
        <v>1.0999999999999999E-2</v>
      </c>
      <c r="G618">
        <v>2E-3</v>
      </c>
      <c r="H618">
        <v>0</v>
      </c>
    </row>
    <row r="619" spans="1:8" x14ac:dyDescent="0.35">
      <c r="A619">
        <v>99133</v>
      </c>
      <c r="B619" t="s">
        <v>364</v>
      </c>
      <c r="C619" t="s">
        <v>365</v>
      </c>
      <c r="D619">
        <v>9.6000000000000002E-2</v>
      </c>
      <c r="E619">
        <v>6.6000000000000003E-2</v>
      </c>
      <c r="F619">
        <v>1.4E-2</v>
      </c>
      <c r="G619">
        <v>0.02</v>
      </c>
      <c r="H619">
        <v>0</v>
      </c>
    </row>
    <row r="620" spans="1:8" x14ac:dyDescent="0.35">
      <c r="A620">
        <v>99134</v>
      </c>
      <c r="B620" t="s">
        <v>366</v>
      </c>
      <c r="C620" t="s">
        <v>367</v>
      </c>
      <c r="D620">
        <v>6.9000000000000006E-2</v>
      </c>
      <c r="E620">
        <v>9.6000000000000002E-2</v>
      </c>
      <c r="F620">
        <v>7.0000000000000001E-3</v>
      </c>
      <c r="G620">
        <v>1.4E-2</v>
      </c>
      <c r="H620">
        <v>0</v>
      </c>
    </row>
    <row r="621" spans="1:8" x14ac:dyDescent="0.35">
      <c r="A621">
        <v>99135</v>
      </c>
      <c r="B621" t="s">
        <v>286</v>
      </c>
      <c r="C621" t="s">
        <v>287</v>
      </c>
      <c r="D621">
        <v>9.7000000000000003E-2</v>
      </c>
      <c r="E621">
        <v>6.6000000000000003E-2</v>
      </c>
      <c r="F621">
        <v>2.3E-2</v>
      </c>
      <c r="G621">
        <v>0.01</v>
      </c>
      <c r="H621">
        <v>0</v>
      </c>
    </row>
    <row r="622" spans="1:8" x14ac:dyDescent="0.35">
      <c r="A622">
        <v>99136</v>
      </c>
      <c r="B622" t="s">
        <v>334</v>
      </c>
      <c r="C622" t="s">
        <v>335</v>
      </c>
      <c r="D622">
        <v>0.09</v>
      </c>
      <c r="E622">
        <v>8.1000000000000003E-2</v>
      </c>
      <c r="F622">
        <v>0.02</v>
      </c>
      <c r="G622">
        <v>2.1999999999999999E-2</v>
      </c>
      <c r="H622">
        <v>0</v>
      </c>
    </row>
    <row r="623" spans="1:8" x14ac:dyDescent="0.35">
      <c r="A623">
        <v>99137</v>
      </c>
      <c r="B623" t="s">
        <v>330</v>
      </c>
      <c r="C623" t="s">
        <v>331</v>
      </c>
      <c r="D623">
        <v>5.8000000000000003E-2</v>
      </c>
      <c r="E623">
        <v>9.8000000000000004E-2</v>
      </c>
      <c r="F623">
        <v>1.7999999999999999E-2</v>
      </c>
      <c r="G623">
        <v>1.2E-2</v>
      </c>
      <c r="H623">
        <v>0</v>
      </c>
    </row>
    <row r="624" spans="1:8" x14ac:dyDescent="0.35">
      <c r="A624">
        <v>99138</v>
      </c>
      <c r="B624" t="s">
        <v>350</v>
      </c>
      <c r="C624" t="s">
        <v>351</v>
      </c>
      <c r="D624">
        <v>7.8E-2</v>
      </c>
      <c r="E624">
        <v>0.08</v>
      </c>
      <c r="F624">
        <v>0</v>
      </c>
      <c r="G624">
        <v>1.4999999999999999E-2</v>
      </c>
      <c r="H624">
        <v>0</v>
      </c>
    </row>
    <row r="625" spans="1:8" x14ac:dyDescent="0.35">
      <c r="A625">
        <v>99139</v>
      </c>
      <c r="B625" t="s">
        <v>360</v>
      </c>
      <c r="C625" t="s">
        <v>361</v>
      </c>
      <c r="D625">
        <v>0.08</v>
      </c>
      <c r="E625">
        <v>7.3999999999999996E-2</v>
      </c>
      <c r="F625">
        <v>7.0000000000000001E-3</v>
      </c>
      <c r="G625">
        <v>1.0999999999999999E-2</v>
      </c>
      <c r="H625">
        <v>0</v>
      </c>
    </row>
    <row r="626" spans="1:8" x14ac:dyDescent="0.35">
      <c r="A626">
        <v>99140</v>
      </c>
      <c r="B626" t="s">
        <v>350</v>
      </c>
      <c r="C626" t="s">
        <v>351</v>
      </c>
      <c r="D626">
        <v>7.8E-2</v>
      </c>
      <c r="E626">
        <v>0.08</v>
      </c>
      <c r="F626">
        <v>2.1000000000000001E-2</v>
      </c>
      <c r="G626">
        <v>1.0999999999999999E-2</v>
      </c>
      <c r="H626">
        <v>0</v>
      </c>
    </row>
    <row r="627" spans="1:8" x14ac:dyDescent="0.35">
      <c r="A627">
        <v>99141</v>
      </c>
      <c r="B627" t="s">
        <v>330</v>
      </c>
      <c r="C627" t="s">
        <v>331</v>
      </c>
      <c r="D627">
        <v>8.4000000000000005E-2</v>
      </c>
      <c r="E627">
        <v>5.5E-2</v>
      </c>
      <c r="F627">
        <v>2.1999999999999999E-2</v>
      </c>
      <c r="G627">
        <v>2.5000000000000001E-2</v>
      </c>
      <c r="H627">
        <v>0</v>
      </c>
    </row>
    <row r="628" spans="1:8" x14ac:dyDescent="0.35">
      <c r="A628">
        <v>99143</v>
      </c>
      <c r="B628" t="s">
        <v>334</v>
      </c>
      <c r="C628" t="s">
        <v>335</v>
      </c>
      <c r="D628">
        <v>5.7000000000000002E-2</v>
      </c>
      <c r="E628">
        <v>8.5000000000000006E-2</v>
      </c>
      <c r="F628">
        <v>4.0000000000000001E-3</v>
      </c>
      <c r="G628">
        <v>8.9999999999999993E-3</v>
      </c>
      <c r="H628">
        <v>0</v>
      </c>
    </row>
    <row r="629" spans="1:8" x14ac:dyDescent="0.35">
      <c r="A629">
        <v>99144</v>
      </c>
      <c r="B629" t="s">
        <v>326</v>
      </c>
      <c r="C629" t="s">
        <v>327</v>
      </c>
      <c r="D629">
        <v>0.09</v>
      </c>
      <c r="E629">
        <v>6.8000000000000005E-2</v>
      </c>
      <c r="F629">
        <v>2.1000000000000001E-2</v>
      </c>
      <c r="G629">
        <v>0.01</v>
      </c>
      <c r="H629">
        <v>0</v>
      </c>
    </row>
    <row r="630" spans="1:8" x14ac:dyDescent="0.35">
      <c r="A630">
        <v>99146</v>
      </c>
      <c r="B630" t="s">
        <v>350</v>
      </c>
      <c r="C630" t="s">
        <v>351</v>
      </c>
      <c r="D630">
        <v>5.8000000000000003E-2</v>
      </c>
      <c r="E630">
        <v>6.0999999999999999E-2</v>
      </c>
      <c r="F630">
        <v>0.02</v>
      </c>
      <c r="G630">
        <v>0.01</v>
      </c>
      <c r="H630">
        <v>0</v>
      </c>
    </row>
    <row r="631" spans="1:8" x14ac:dyDescent="0.35">
      <c r="A631">
        <v>99147</v>
      </c>
      <c r="B631" t="s">
        <v>326</v>
      </c>
      <c r="C631" t="s">
        <v>327</v>
      </c>
      <c r="D631">
        <v>0.08</v>
      </c>
      <c r="E631">
        <v>7.8E-2</v>
      </c>
      <c r="F631">
        <v>3.0000000000000001E-3</v>
      </c>
      <c r="G631">
        <v>2.3E-2</v>
      </c>
      <c r="H631">
        <v>0</v>
      </c>
    </row>
    <row r="632" spans="1:8" x14ac:dyDescent="0.35">
      <c r="A632">
        <v>99148</v>
      </c>
      <c r="B632" t="s">
        <v>330</v>
      </c>
      <c r="C632" t="s">
        <v>331</v>
      </c>
      <c r="D632">
        <v>0.05</v>
      </c>
      <c r="E632">
        <v>7.9000000000000001E-2</v>
      </c>
      <c r="F632">
        <v>1.7999999999999999E-2</v>
      </c>
      <c r="G632">
        <v>1.2E-2</v>
      </c>
      <c r="H632">
        <v>0</v>
      </c>
    </row>
    <row r="633" spans="1:8" x14ac:dyDescent="0.35">
      <c r="A633">
        <v>99149</v>
      </c>
      <c r="B633" t="s">
        <v>368</v>
      </c>
      <c r="C633" t="s">
        <v>369</v>
      </c>
      <c r="D633">
        <v>7.8E-2</v>
      </c>
      <c r="E633">
        <v>6.4000000000000001E-2</v>
      </c>
      <c r="F633">
        <v>1.0999999999999999E-2</v>
      </c>
      <c r="G633">
        <v>1.2999999999999999E-2</v>
      </c>
      <c r="H633">
        <v>0</v>
      </c>
    </row>
    <row r="634" spans="1:8" x14ac:dyDescent="0.35">
      <c r="A634">
        <v>99150</v>
      </c>
      <c r="B634" t="s">
        <v>350</v>
      </c>
      <c r="C634" t="s">
        <v>351</v>
      </c>
      <c r="D634">
        <v>9.1999999999999998E-2</v>
      </c>
      <c r="E634">
        <v>6.9000000000000006E-2</v>
      </c>
      <c r="F634">
        <v>2.5000000000000001E-2</v>
      </c>
      <c r="G634">
        <v>2.4E-2</v>
      </c>
      <c r="H634">
        <v>0</v>
      </c>
    </row>
    <row r="635" spans="1:8" x14ac:dyDescent="0.35">
      <c r="A635">
        <v>99151</v>
      </c>
      <c r="B635" t="s">
        <v>370</v>
      </c>
      <c r="C635" t="s">
        <v>371</v>
      </c>
      <c r="D635">
        <v>7.3999999999999996E-2</v>
      </c>
      <c r="E635">
        <v>7.0999999999999994E-2</v>
      </c>
      <c r="F635">
        <v>1.0999999999999999E-2</v>
      </c>
      <c r="G635">
        <v>1.9E-2</v>
      </c>
      <c r="H635">
        <v>0</v>
      </c>
    </row>
    <row r="636" spans="1:8" x14ac:dyDescent="0.35">
      <c r="A636">
        <v>99152</v>
      </c>
      <c r="B636" t="s">
        <v>372</v>
      </c>
      <c r="C636" t="s">
        <v>373</v>
      </c>
      <c r="D636">
        <v>6.6000000000000003E-2</v>
      </c>
      <c r="E636">
        <v>5.2999999999999999E-2</v>
      </c>
      <c r="F636">
        <v>2E-3</v>
      </c>
      <c r="G636">
        <v>2.4E-2</v>
      </c>
      <c r="H636">
        <v>0</v>
      </c>
    </row>
    <row r="637" spans="1:8" x14ac:dyDescent="0.35">
      <c r="A637">
        <v>99153</v>
      </c>
      <c r="B637" t="s">
        <v>360</v>
      </c>
      <c r="C637" t="s">
        <v>361</v>
      </c>
      <c r="D637">
        <v>7.0000000000000007E-2</v>
      </c>
      <c r="E637">
        <v>6.0999999999999999E-2</v>
      </c>
      <c r="F637">
        <v>2.5000000000000001E-2</v>
      </c>
      <c r="G637">
        <v>1.9E-2</v>
      </c>
      <c r="H637">
        <v>0</v>
      </c>
    </row>
    <row r="638" spans="1:8" x14ac:dyDescent="0.35">
      <c r="A638">
        <v>99154</v>
      </c>
      <c r="B638" t="s">
        <v>326</v>
      </c>
      <c r="C638" t="s">
        <v>327</v>
      </c>
      <c r="D638">
        <v>7.4999999999999997E-2</v>
      </c>
      <c r="E638">
        <v>9.4E-2</v>
      </c>
      <c r="F638">
        <v>1.0999999999999999E-2</v>
      </c>
      <c r="G638">
        <v>8.9999999999999993E-3</v>
      </c>
      <c r="H638">
        <v>0</v>
      </c>
    </row>
    <row r="639" spans="1:8" x14ac:dyDescent="0.35">
      <c r="A639">
        <v>99155</v>
      </c>
      <c r="B639" t="s">
        <v>374</v>
      </c>
      <c r="C639" t="s">
        <v>375</v>
      </c>
      <c r="D639">
        <v>0.08</v>
      </c>
      <c r="E639">
        <v>7.2999999999999995E-2</v>
      </c>
      <c r="F639">
        <v>1.4999999999999999E-2</v>
      </c>
      <c r="G639">
        <v>6.0000000000000001E-3</v>
      </c>
      <c r="H639">
        <v>0</v>
      </c>
    </row>
    <row r="640" spans="1:8" x14ac:dyDescent="0.35">
      <c r="A640">
        <v>99156</v>
      </c>
      <c r="B640" t="s">
        <v>360</v>
      </c>
      <c r="C640" t="s">
        <v>361</v>
      </c>
      <c r="D640">
        <v>5.5E-2</v>
      </c>
      <c r="E640">
        <v>6.6000000000000003E-2</v>
      </c>
      <c r="F640">
        <v>3.0000000000000001E-3</v>
      </c>
      <c r="G640">
        <v>1.9E-2</v>
      </c>
      <c r="H640">
        <v>0</v>
      </c>
    </row>
    <row r="641" spans="1:8" x14ac:dyDescent="0.35">
      <c r="A641">
        <v>99157</v>
      </c>
      <c r="B641" t="s">
        <v>330</v>
      </c>
      <c r="C641" t="s">
        <v>331</v>
      </c>
      <c r="D641">
        <v>6.7000000000000004E-2</v>
      </c>
      <c r="E641">
        <v>9.0999999999999998E-2</v>
      </c>
      <c r="F641">
        <v>1.6E-2</v>
      </c>
      <c r="G641">
        <v>1.0999999999999999E-2</v>
      </c>
      <c r="H641">
        <v>0</v>
      </c>
    </row>
    <row r="642" spans="1:8" x14ac:dyDescent="0.35">
      <c r="A642">
        <v>99158</v>
      </c>
      <c r="B642" t="s">
        <v>334</v>
      </c>
      <c r="C642" t="s">
        <v>335</v>
      </c>
      <c r="D642">
        <v>7.0000000000000007E-2</v>
      </c>
      <c r="E642">
        <v>6.7000000000000004E-2</v>
      </c>
      <c r="F642">
        <v>1.4999999999999999E-2</v>
      </c>
      <c r="G642">
        <v>2.3E-2</v>
      </c>
      <c r="H642">
        <v>0</v>
      </c>
    </row>
    <row r="643" spans="1:8" x14ac:dyDescent="0.35">
      <c r="A643">
        <v>99159</v>
      </c>
      <c r="B643" t="s">
        <v>326</v>
      </c>
      <c r="C643" t="s">
        <v>327</v>
      </c>
      <c r="D643">
        <v>7.0999999999999994E-2</v>
      </c>
      <c r="E643">
        <v>9.0999999999999998E-2</v>
      </c>
      <c r="F643">
        <v>0.01</v>
      </c>
      <c r="G643">
        <v>2.5000000000000001E-2</v>
      </c>
      <c r="H643">
        <v>0</v>
      </c>
    </row>
    <row r="644" spans="1:8" x14ac:dyDescent="0.35">
      <c r="A644">
        <v>99160</v>
      </c>
      <c r="B644" t="s">
        <v>350</v>
      </c>
      <c r="C644" t="s">
        <v>351</v>
      </c>
      <c r="D644">
        <v>9.7000000000000003E-2</v>
      </c>
      <c r="E644">
        <v>8.5999999999999993E-2</v>
      </c>
      <c r="F644">
        <v>2.3E-2</v>
      </c>
      <c r="G644">
        <v>1.2E-2</v>
      </c>
      <c r="H644">
        <v>0</v>
      </c>
    </row>
    <row r="645" spans="1:8" x14ac:dyDescent="0.35">
      <c r="A645">
        <v>99161</v>
      </c>
      <c r="B645" t="s">
        <v>334</v>
      </c>
      <c r="C645" t="s">
        <v>335</v>
      </c>
      <c r="D645">
        <v>5.8000000000000003E-2</v>
      </c>
      <c r="E645">
        <v>9.6000000000000002E-2</v>
      </c>
      <c r="F645">
        <v>8.0000000000000002E-3</v>
      </c>
      <c r="G645">
        <v>7.0000000000000001E-3</v>
      </c>
      <c r="H645">
        <v>0</v>
      </c>
    </row>
    <row r="646" spans="1:8" x14ac:dyDescent="0.35">
      <c r="A646">
        <v>99163</v>
      </c>
      <c r="B646" t="s">
        <v>376</v>
      </c>
      <c r="C646" t="s">
        <v>377</v>
      </c>
      <c r="D646">
        <v>7.3999999999999996E-2</v>
      </c>
      <c r="E646">
        <v>8.7999999999999995E-2</v>
      </c>
      <c r="F646">
        <v>1.7000000000000001E-2</v>
      </c>
      <c r="G646">
        <v>1.6E-2</v>
      </c>
      <c r="H646">
        <v>0</v>
      </c>
    </row>
    <row r="647" spans="1:8" x14ac:dyDescent="0.35">
      <c r="A647">
        <v>99164</v>
      </c>
      <c r="B647" t="s">
        <v>376</v>
      </c>
      <c r="C647" t="s">
        <v>377</v>
      </c>
      <c r="D647">
        <v>8.4000000000000005E-2</v>
      </c>
      <c r="E647">
        <v>5.3999999999999999E-2</v>
      </c>
      <c r="F647">
        <v>1.6E-2</v>
      </c>
      <c r="G647">
        <v>1.2999999999999999E-2</v>
      </c>
      <c r="H647">
        <v>0</v>
      </c>
    </row>
    <row r="648" spans="1:8" x14ac:dyDescent="0.35">
      <c r="A648">
        <v>99166</v>
      </c>
      <c r="B648" t="s">
        <v>350</v>
      </c>
      <c r="C648" t="s">
        <v>351</v>
      </c>
      <c r="D648">
        <v>8.7999999999999995E-2</v>
      </c>
      <c r="E648">
        <v>6.3E-2</v>
      </c>
      <c r="F648">
        <v>1.7999999999999999E-2</v>
      </c>
      <c r="G648">
        <v>8.9999999999999993E-3</v>
      </c>
      <c r="H648">
        <v>0</v>
      </c>
    </row>
    <row r="649" spans="1:8" x14ac:dyDescent="0.35">
      <c r="A649">
        <v>99167</v>
      </c>
      <c r="B649" t="s">
        <v>330</v>
      </c>
      <c r="C649" t="s">
        <v>331</v>
      </c>
      <c r="D649">
        <v>8.3000000000000004E-2</v>
      </c>
      <c r="E649">
        <v>5.0999999999999997E-2</v>
      </c>
      <c r="F649">
        <v>1.6E-2</v>
      </c>
      <c r="G649">
        <v>2.5000000000000001E-2</v>
      </c>
      <c r="H649">
        <v>0</v>
      </c>
    </row>
    <row r="650" spans="1:8" x14ac:dyDescent="0.35">
      <c r="A650">
        <v>99169</v>
      </c>
      <c r="B650" t="s">
        <v>378</v>
      </c>
      <c r="C650" t="s">
        <v>379</v>
      </c>
      <c r="D650">
        <v>7.6999999999999999E-2</v>
      </c>
      <c r="E650">
        <v>5.5E-2</v>
      </c>
      <c r="F650">
        <v>1.6E-2</v>
      </c>
      <c r="G650">
        <v>4.0000000000000001E-3</v>
      </c>
      <c r="H650">
        <v>0</v>
      </c>
    </row>
    <row r="651" spans="1:8" x14ac:dyDescent="0.35">
      <c r="A651">
        <v>99170</v>
      </c>
      <c r="B651" t="s">
        <v>334</v>
      </c>
      <c r="C651" t="s">
        <v>335</v>
      </c>
      <c r="D651">
        <v>9.4E-2</v>
      </c>
      <c r="E651">
        <v>5.5E-2</v>
      </c>
      <c r="F651">
        <v>1E-3</v>
      </c>
      <c r="G651">
        <v>1.7999999999999999E-2</v>
      </c>
      <c r="H651">
        <v>0</v>
      </c>
    </row>
    <row r="652" spans="1:8" x14ac:dyDescent="0.35">
      <c r="A652">
        <v>99171</v>
      </c>
      <c r="B652" t="s">
        <v>334</v>
      </c>
      <c r="C652" t="s">
        <v>335</v>
      </c>
      <c r="D652">
        <v>6.4000000000000001E-2</v>
      </c>
      <c r="E652">
        <v>8.8999999999999996E-2</v>
      </c>
      <c r="F652">
        <v>1.6E-2</v>
      </c>
      <c r="G652">
        <v>1.2999999999999999E-2</v>
      </c>
      <c r="H652">
        <v>0</v>
      </c>
    </row>
    <row r="653" spans="1:8" x14ac:dyDescent="0.35">
      <c r="A653">
        <v>99173</v>
      </c>
      <c r="B653" t="s">
        <v>330</v>
      </c>
      <c r="C653" t="s">
        <v>331</v>
      </c>
      <c r="D653">
        <v>5.3999999999999999E-2</v>
      </c>
      <c r="E653">
        <v>7.1999999999999995E-2</v>
      </c>
      <c r="F653">
        <v>2.5000000000000001E-2</v>
      </c>
      <c r="G653">
        <v>2E-3</v>
      </c>
      <c r="H653">
        <v>0</v>
      </c>
    </row>
    <row r="654" spans="1:8" x14ac:dyDescent="0.35">
      <c r="A654">
        <v>99174</v>
      </c>
      <c r="B654" t="s">
        <v>334</v>
      </c>
      <c r="C654" t="s">
        <v>335</v>
      </c>
      <c r="D654">
        <v>9.9000000000000005E-2</v>
      </c>
      <c r="E654">
        <v>8.5999999999999993E-2</v>
      </c>
      <c r="F654">
        <v>1.2999999999999999E-2</v>
      </c>
      <c r="G654">
        <v>8.0000000000000002E-3</v>
      </c>
      <c r="H654">
        <v>0</v>
      </c>
    </row>
    <row r="655" spans="1:8" x14ac:dyDescent="0.35">
      <c r="A655">
        <v>99176</v>
      </c>
      <c r="B655" t="s">
        <v>334</v>
      </c>
      <c r="C655" t="s">
        <v>335</v>
      </c>
      <c r="D655">
        <v>8.2000000000000003E-2</v>
      </c>
      <c r="E655">
        <v>9.6000000000000002E-2</v>
      </c>
      <c r="F655">
        <v>1.2999999999999999E-2</v>
      </c>
      <c r="G655">
        <v>6.0000000000000001E-3</v>
      </c>
      <c r="H655">
        <v>0</v>
      </c>
    </row>
    <row r="656" spans="1:8" x14ac:dyDescent="0.35">
      <c r="A656">
        <v>99179</v>
      </c>
      <c r="B656" t="s">
        <v>334</v>
      </c>
      <c r="C656" t="s">
        <v>335</v>
      </c>
      <c r="D656">
        <v>6.7000000000000004E-2</v>
      </c>
      <c r="E656">
        <v>5.8999999999999997E-2</v>
      </c>
      <c r="F656">
        <v>1.4999999999999999E-2</v>
      </c>
      <c r="G656">
        <v>4.0000000000000001E-3</v>
      </c>
      <c r="H656">
        <v>0</v>
      </c>
    </row>
    <row r="657" spans="1:8" x14ac:dyDescent="0.35">
      <c r="A657">
        <v>99180</v>
      </c>
      <c r="B657" t="s">
        <v>360</v>
      </c>
      <c r="C657" t="s">
        <v>361</v>
      </c>
      <c r="D657">
        <v>6.2E-2</v>
      </c>
      <c r="E657">
        <v>0.08</v>
      </c>
      <c r="F657">
        <v>1.2E-2</v>
      </c>
      <c r="G657">
        <v>1.4999999999999999E-2</v>
      </c>
      <c r="H657">
        <v>0</v>
      </c>
    </row>
    <row r="658" spans="1:8" x14ac:dyDescent="0.35">
      <c r="A658">
        <v>99181</v>
      </c>
      <c r="B658" t="s">
        <v>330</v>
      </c>
      <c r="C658" t="s">
        <v>331</v>
      </c>
      <c r="D658">
        <v>9.4E-2</v>
      </c>
      <c r="E658">
        <v>6.6000000000000003E-2</v>
      </c>
      <c r="F658">
        <v>2.3E-2</v>
      </c>
      <c r="G658">
        <v>1.9E-2</v>
      </c>
      <c r="H658">
        <v>0</v>
      </c>
    </row>
    <row r="659" spans="1:8" x14ac:dyDescent="0.35">
      <c r="A659">
        <v>99185</v>
      </c>
      <c r="B659" t="s">
        <v>326</v>
      </c>
      <c r="C659" t="s">
        <v>327</v>
      </c>
      <c r="D659">
        <v>6.9000000000000006E-2</v>
      </c>
      <c r="E659">
        <v>6.6000000000000003E-2</v>
      </c>
      <c r="F659">
        <v>2.1999999999999999E-2</v>
      </c>
      <c r="G659">
        <v>2.1999999999999999E-2</v>
      </c>
      <c r="H659">
        <v>0</v>
      </c>
    </row>
    <row r="660" spans="1:8" x14ac:dyDescent="0.35">
      <c r="A660">
        <v>99201</v>
      </c>
      <c r="B660" t="s">
        <v>380</v>
      </c>
      <c r="C660" t="s">
        <v>381</v>
      </c>
      <c r="D660">
        <v>5.2999999999999999E-2</v>
      </c>
      <c r="E660">
        <v>7.8E-2</v>
      </c>
      <c r="F660">
        <v>2.3E-2</v>
      </c>
      <c r="G660">
        <v>1.7999999999999999E-2</v>
      </c>
      <c r="H660">
        <v>0</v>
      </c>
    </row>
    <row r="661" spans="1:8" x14ac:dyDescent="0.35">
      <c r="A661">
        <v>99202</v>
      </c>
      <c r="B661" t="s">
        <v>380</v>
      </c>
      <c r="C661" t="s">
        <v>381</v>
      </c>
      <c r="D661">
        <v>9.8000000000000004E-2</v>
      </c>
      <c r="E661">
        <v>8.7999999999999995E-2</v>
      </c>
      <c r="F661">
        <v>0.02</v>
      </c>
      <c r="G661">
        <v>1E-3</v>
      </c>
      <c r="H661">
        <v>0</v>
      </c>
    </row>
    <row r="662" spans="1:8" x14ac:dyDescent="0.35">
      <c r="A662">
        <v>99203</v>
      </c>
      <c r="B662" t="s">
        <v>380</v>
      </c>
      <c r="C662" t="s">
        <v>381</v>
      </c>
      <c r="D662">
        <v>0.08</v>
      </c>
      <c r="E662">
        <v>9.7000000000000003E-2</v>
      </c>
      <c r="F662">
        <v>1.9E-2</v>
      </c>
      <c r="G662">
        <v>2.4E-2</v>
      </c>
      <c r="H662">
        <v>0</v>
      </c>
    </row>
    <row r="663" spans="1:8" x14ac:dyDescent="0.35">
      <c r="A663">
        <v>99204</v>
      </c>
      <c r="B663" t="s">
        <v>380</v>
      </c>
      <c r="C663" t="s">
        <v>381</v>
      </c>
      <c r="D663">
        <v>6.6000000000000003E-2</v>
      </c>
      <c r="E663">
        <v>8.5000000000000006E-2</v>
      </c>
      <c r="F663">
        <v>1.7000000000000001E-2</v>
      </c>
      <c r="G663">
        <v>1.2999999999999999E-2</v>
      </c>
      <c r="H663">
        <v>0</v>
      </c>
    </row>
    <row r="664" spans="1:8" x14ac:dyDescent="0.35">
      <c r="A664">
        <v>99205</v>
      </c>
      <c r="B664" t="s">
        <v>380</v>
      </c>
      <c r="C664" t="s">
        <v>381</v>
      </c>
      <c r="D664">
        <v>9.7000000000000003E-2</v>
      </c>
      <c r="E664">
        <v>9.1999999999999998E-2</v>
      </c>
      <c r="F664">
        <v>1.0999999999999999E-2</v>
      </c>
      <c r="G664">
        <v>0.01</v>
      </c>
      <c r="H664">
        <v>0</v>
      </c>
    </row>
    <row r="665" spans="1:8" x14ac:dyDescent="0.35">
      <c r="A665">
        <v>99206</v>
      </c>
      <c r="B665" t="s">
        <v>332</v>
      </c>
      <c r="C665" t="s">
        <v>333</v>
      </c>
      <c r="D665">
        <v>8.1000000000000003E-2</v>
      </c>
      <c r="E665">
        <v>9.1999999999999998E-2</v>
      </c>
      <c r="F665">
        <v>0</v>
      </c>
      <c r="G665">
        <v>2E-3</v>
      </c>
      <c r="H665">
        <v>0</v>
      </c>
    </row>
    <row r="666" spans="1:8" x14ac:dyDescent="0.35">
      <c r="A666">
        <v>99207</v>
      </c>
      <c r="B666" t="s">
        <v>380</v>
      </c>
      <c r="C666" t="s">
        <v>381</v>
      </c>
      <c r="D666">
        <v>5.7000000000000002E-2</v>
      </c>
      <c r="E666">
        <v>7.4999999999999997E-2</v>
      </c>
      <c r="F666">
        <v>1.4E-2</v>
      </c>
      <c r="G666">
        <v>1.6E-2</v>
      </c>
      <c r="H666">
        <v>0</v>
      </c>
    </row>
    <row r="667" spans="1:8" x14ac:dyDescent="0.35">
      <c r="A667">
        <v>99208</v>
      </c>
      <c r="B667" t="s">
        <v>380</v>
      </c>
      <c r="C667" t="s">
        <v>381</v>
      </c>
      <c r="D667">
        <v>6.0999999999999999E-2</v>
      </c>
      <c r="E667">
        <v>7.1999999999999995E-2</v>
      </c>
      <c r="F667">
        <v>1.0999999999999999E-2</v>
      </c>
      <c r="G667">
        <v>1.6E-2</v>
      </c>
      <c r="H667">
        <v>0</v>
      </c>
    </row>
    <row r="668" spans="1:8" x14ac:dyDescent="0.35">
      <c r="A668">
        <v>99209</v>
      </c>
      <c r="B668" t="s">
        <v>380</v>
      </c>
      <c r="C668" t="s">
        <v>381</v>
      </c>
      <c r="D668">
        <v>0.08</v>
      </c>
      <c r="E668">
        <v>7.6999999999999999E-2</v>
      </c>
      <c r="F668">
        <v>2.1000000000000001E-2</v>
      </c>
      <c r="G668">
        <v>8.9999999999999993E-3</v>
      </c>
      <c r="H668">
        <v>0</v>
      </c>
    </row>
    <row r="669" spans="1:8" x14ac:dyDescent="0.35">
      <c r="A669">
        <v>99210</v>
      </c>
      <c r="B669" t="s">
        <v>380</v>
      </c>
      <c r="C669" t="s">
        <v>381</v>
      </c>
      <c r="D669">
        <v>5.1999999999999998E-2</v>
      </c>
      <c r="E669">
        <v>9.8000000000000004E-2</v>
      </c>
      <c r="F669">
        <v>2.3E-2</v>
      </c>
      <c r="G669">
        <v>7.0000000000000001E-3</v>
      </c>
      <c r="H669">
        <v>0</v>
      </c>
    </row>
    <row r="670" spans="1:8" x14ac:dyDescent="0.35">
      <c r="A670">
        <v>99211</v>
      </c>
      <c r="B670" t="s">
        <v>332</v>
      </c>
      <c r="C670" t="s">
        <v>333</v>
      </c>
      <c r="D670">
        <v>5.1999999999999998E-2</v>
      </c>
      <c r="E670">
        <v>9.9000000000000005E-2</v>
      </c>
      <c r="F670">
        <v>6.0000000000000001E-3</v>
      </c>
      <c r="G670">
        <v>1.7999999999999999E-2</v>
      </c>
      <c r="H670">
        <v>0</v>
      </c>
    </row>
    <row r="671" spans="1:8" x14ac:dyDescent="0.35">
      <c r="A671">
        <v>99212</v>
      </c>
      <c r="B671" t="s">
        <v>332</v>
      </c>
      <c r="C671" t="s">
        <v>333</v>
      </c>
      <c r="D671">
        <v>6.9000000000000006E-2</v>
      </c>
      <c r="E671">
        <v>9.4E-2</v>
      </c>
      <c r="F671">
        <v>1.4999999999999999E-2</v>
      </c>
      <c r="G671">
        <v>7.0000000000000001E-3</v>
      </c>
      <c r="H671">
        <v>0</v>
      </c>
    </row>
    <row r="672" spans="1:8" x14ac:dyDescent="0.35">
      <c r="A672">
        <v>99213</v>
      </c>
      <c r="B672" t="s">
        <v>332</v>
      </c>
      <c r="C672" t="s">
        <v>333</v>
      </c>
      <c r="D672">
        <v>7.4999999999999997E-2</v>
      </c>
      <c r="E672">
        <v>5.8999999999999997E-2</v>
      </c>
      <c r="F672">
        <v>2.1999999999999999E-2</v>
      </c>
      <c r="G672">
        <v>6.0000000000000001E-3</v>
      </c>
      <c r="H672">
        <v>0</v>
      </c>
    </row>
    <row r="673" spans="1:8" x14ac:dyDescent="0.35">
      <c r="A673">
        <v>99214</v>
      </c>
      <c r="B673" t="s">
        <v>332</v>
      </c>
      <c r="C673" t="s">
        <v>333</v>
      </c>
      <c r="D673">
        <v>5.7000000000000002E-2</v>
      </c>
      <c r="E673">
        <v>8.4000000000000005E-2</v>
      </c>
      <c r="F673">
        <v>2.4E-2</v>
      </c>
      <c r="G673">
        <v>1.0999999999999999E-2</v>
      </c>
      <c r="H673">
        <v>0</v>
      </c>
    </row>
    <row r="674" spans="1:8" x14ac:dyDescent="0.35">
      <c r="A674">
        <v>99215</v>
      </c>
      <c r="B674" t="s">
        <v>332</v>
      </c>
      <c r="C674" t="s">
        <v>333</v>
      </c>
      <c r="D674">
        <v>0.05</v>
      </c>
      <c r="E674">
        <v>8.5999999999999993E-2</v>
      </c>
      <c r="F674">
        <v>1E-3</v>
      </c>
      <c r="G674">
        <v>4.0000000000000001E-3</v>
      </c>
      <c r="H674">
        <v>0</v>
      </c>
    </row>
    <row r="675" spans="1:8" x14ac:dyDescent="0.35">
      <c r="A675">
        <v>99216</v>
      </c>
      <c r="B675" t="s">
        <v>332</v>
      </c>
      <c r="C675" t="s">
        <v>333</v>
      </c>
      <c r="D675">
        <v>7.5999999999999998E-2</v>
      </c>
      <c r="E675">
        <v>5.5E-2</v>
      </c>
      <c r="F675">
        <v>2.5000000000000001E-2</v>
      </c>
      <c r="G675">
        <v>7.0000000000000001E-3</v>
      </c>
      <c r="H675">
        <v>0</v>
      </c>
    </row>
    <row r="676" spans="1:8" x14ac:dyDescent="0.35">
      <c r="A676">
        <v>99217</v>
      </c>
      <c r="B676" t="s">
        <v>380</v>
      </c>
      <c r="C676" t="s">
        <v>381</v>
      </c>
      <c r="D676">
        <v>7.5999999999999998E-2</v>
      </c>
      <c r="E676">
        <v>5.0999999999999997E-2</v>
      </c>
      <c r="F676">
        <v>6.0000000000000001E-3</v>
      </c>
      <c r="G676">
        <v>2E-3</v>
      </c>
      <c r="H676">
        <v>0</v>
      </c>
    </row>
    <row r="677" spans="1:8" x14ac:dyDescent="0.35">
      <c r="A677">
        <v>99218</v>
      </c>
      <c r="B677" t="s">
        <v>328</v>
      </c>
      <c r="C677" t="s">
        <v>329</v>
      </c>
      <c r="D677">
        <v>6.9000000000000006E-2</v>
      </c>
      <c r="E677">
        <v>7.5999999999999998E-2</v>
      </c>
      <c r="F677">
        <v>2E-3</v>
      </c>
      <c r="G677">
        <v>2.3E-2</v>
      </c>
      <c r="H677">
        <v>2.1999999999999999E-2</v>
      </c>
    </row>
    <row r="678" spans="1:8" x14ac:dyDescent="0.35">
      <c r="A678">
        <v>99219</v>
      </c>
      <c r="B678" t="s">
        <v>380</v>
      </c>
      <c r="C678" t="s">
        <v>381</v>
      </c>
      <c r="D678">
        <v>9.4E-2</v>
      </c>
      <c r="E678">
        <v>0.05</v>
      </c>
      <c r="F678">
        <v>2.1000000000000001E-2</v>
      </c>
      <c r="G678">
        <v>2.5000000000000001E-2</v>
      </c>
      <c r="H678">
        <v>0</v>
      </c>
    </row>
    <row r="679" spans="1:8" x14ac:dyDescent="0.35">
      <c r="A679">
        <v>99220</v>
      </c>
      <c r="B679" t="s">
        <v>380</v>
      </c>
      <c r="C679" t="s">
        <v>381</v>
      </c>
      <c r="D679">
        <v>7.5999999999999998E-2</v>
      </c>
      <c r="E679">
        <v>0.05</v>
      </c>
      <c r="F679">
        <v>1.2E-2</v>
      </c>
      <c r="G679">
        <v>8.9999999999999993E-3</v>
      </c>
      <c r="H679">
        <v>0</v>
      </c>
    </row>
    <row r="680" spans="1:8" x14ac:dyDescent="0.35">
      <c r="A680">
        <v>99223</v>
      </c>
      <c r="B680" t="s">
        <v>380</v>
      </c>
      <c r="C680" t="s">
        <v>381</v>
      </c>
      <c r="D680">
        <v>5.8999999999999997E-2</v>
      </c>
      <c r="E680">
        <v>6.9000000000000006E-2</v>
      </c>
      <c r="F680">
        <v>1.2999999999999999E-2</v>
      </c>
      <c r="G680">
        <v>1E-3</v>
      </c>
      <c r="H680">
        <v>0</v>
      </c>
    </row>
    <row r="681" spans="1:8" x14ac:dyDescent="0.35">
      <c r="A681">
        <v>99224</v>
      </c>
      <c r="B681" t="s">
        <v>380</v>
      </c>
      <c r="C681" t="s">
        <v>381</v>
      </c>
      <c r="D681">
        <v>5.1999999999999998E-2</v>
      </c>
      <c r="E681">
        <v>6.9000000000000006E-2</v>
      </c>
      <c r="F681">
        <v>8.9999999999999993E-3</v>
      </c>
      <c r="G681">
        <v>6.0000000000000001E-3</v>
      </c>
      <c r="H681">
        <v>0</v>
      </c>
    </row>
    <row r="682" spans="1:8" x14ac:dyDescent="0.35">
      <c r="A682">
        <v>99228</v>
      </c>
      <c r="B682" t="s">
        <v>328</v>
      </c>
      <c r="C682" t="s">
        <v>329</v>
      </c>
      <c r="D682">
        <v>9.7000000000000003E-2</v>
      </c>
      <c r="E682">
        <v>5.0999999999999997E-2</v>
      </c>
      <c r="F682">
        <v>2.4E-2</v>
      </c>
      <c r="G682">
        <v>2E-3</v>
      </c>
      <c r="H682">
        <v>2.1999999999999999E-2</v>
      </c>
    </row>
    <row r="683" spans="1:8" x14ac:dyDescent="0.35">
      <c r="A683">
        <v>99251</v>
      </c>
      <c r="B683" t="s">
        <v>328</v>
      </c>
      <c r="C683" t="s">
        <v>329</v>
      </c>
      <c r="D683">
        <v>9.6000000000000002E-2</v>
      </c>
      <c r="E683">
        <v>7.2999999999999995E-2</v>
      </c>
      <c r="F683">
        <v>1.2999999999999999E-2</v>
      </c>
      <c r="G683">
        <v>2E-3</v>
      </c>
      <c r="H683">
        <v>2.1999999999999999E-2</v>
      </c>
    </row>
    <row r="684" spans="1:8" x14ac:dyDescent="0.35">
      <c r="A684">
        <v>99252</v>
      </c>
      <c r="B684" t="s">
        <v>380</v>
      </c>
      <c r="C684" t="s">
        <v>381</v>
      </c>
      <c r="D684">
        <v>0.05</v>
      </c>
      <c r="E684">
        <v>8.6999999999999994E-2</v>
      </c>
      <c r="F684">
        <v>1.7000000000000001E-2</v>
      </c>
      <c r="G684">
        <v>1.2999999999999999E-2</v>
      </c>
      <c r="H684">
        <v>0</v>
      </c>
    </row>
    <row r="685" spans="1:8" x14ac:dyDescent="0.35">
      <c r="A685">
        <v>99256</v>
      </c>
      <c r="B685" t="s">
        <v>380</v>
      </c>
      <c r="C685" t="s">
        <v>381</v>
      </c>
      <c r="D685">
        <v>5.1999999999999998E-2</v>
      </c>
      <c r="E685">
        <v>9.8000000000000004E-2</v>
      </c>
      <c r="F685">
        <v>1.2E-2</v>
      </c>
      <c r="G685">
        <v>1.2999999999999999E-2</v>
      </c>
      <c r="H685">
        <v>0</v>
      </c>
    </row>
    <row r="686" spans="1:8" x14ac:dyDescent="0.35">
      <c r="A686">
        <v>99258</v>
      </c>
      <c r="B686" t="s">
        <v>380</v>
      </c>
      <c r="C686" t="s">
        <v>381</v>
      </c>
      <c r="D686">
        <v>8.7999999999999995E-2</v>
      </c>
      <c r="E686">
        <v>5.1999999999999998E-2</v>
      </c>
      <c r="F686">
        <v>1.6E-2</v>
      </c>
      <c r="G686">
        <v>0.01</v>
      </c>
      <c r="H686">
        <v>0</v>
      </c>
    </row>
    <row r="687" spans="1:8" x14ac:dyDescent="0.35">
      <c r="A687">
        <v>99260</v>
      </c>
      <c r="B687" t="s">
        <v>380</v>
      </c>
      <c r="C687" t="s">
        <v>381</v>
      </c>
      <c r="D687">
        <v>0.09</v>
      </c>
      <c r="E687">
        <v>7.1999999999999995E-2</v>
      </c>
      <c r="F687">
        <v>4.0000000000000001E-3</v>
      </c>
      <c r="G687">
        <v>1.2E-2</v>
      </c>
      <c r="H687">
        <v>0</v>
      </c>
    </row>
    <row r="688" spans="1:8" x14ac:dyDescent="0.35">
      <c r="A688">
        <v>99299</v>
      </c>
      <c r="B688" t="s">
        <v>380</v>
      </c>
      <c r="C688" t="s">
        <v>381</v>
      </c>
      <c r="D688">
        <v>6.4000000000000001E-2</v>
      </c>
      <c r="E688">
        <v>0.08</v>
      </c>
      <c r="F688">
        <v>7.0000000000000001E-3</v>
      </c>
      <c r="G688">
        <v>1.4999999999999999E-2</v>
      </c>
      <c r="H688">
        <v>0</v>
      </c>
    </row>
    <row r="689" spans="1:8" x14ac:dyDescent="0.35">
      <c r="A689">
        <v>99301</v>
      </c>
      <c r="B689" t="s">
        <v>382</v>
      </c>
      <c r="C689" t="s">
        <v>383</v>
      </c>
      <c r="D689">
        <v>7.5999999999999998E-2</v>
      </c>
      <c r="E689">
        <v>9.4E-2</v>
      </c>
      <c r="F689">
        <v>1.9E-2</v>
      </c>
      <c r="G689">
        <v>8.0000000000000002E-3</v>
      </c>
      <c r="H689">
        <v>0</v>
      </c>
    </row>
    <row r="690" spans="1:8" x14ac:dyDescent="0.35">
      <c r="A690">
        <v>99302</v>
      </c>
      <c r="B690" t="s">
        <v>382</v>
      </c>
      <c r="C690" t="s">
        <v>383</v>
      </c>
      <c r="D690">
        <v>9.1999999999999998E-2</v>
      </c>
      <c r="E690">
        <v>8.5000000000000006E-2</v>
      </c>
      <c r="F690">
        <v>7.0000000000000001E-3</v>
      </c>
      <c r="G690">
        <v>2.1999999999999999E-2</v>
      </c>
      <c r="H690">
        <v>0</v>
      </c>
    </row>
    <row r="691" spans="1:8" x14ac:dyDescent="0.35">
      <c r="A691">
        <v>99320</v>
      </c>
      <c r="B691" t="s">
        <v>384</v>
      </c>
      <c r="C691" t="s">
        <v>385</v>
      </c>
      <c r="D691">
        <v>8.1000000000000003E-2</v>
      </c>
      <c r="E691">
        <v>7.5999999999999998E-2</v>
      </c>
      <c r="F691">
        <v>7.0000000000000001E-3</v>
      </c>
      <c r="G691">
        <v>1.9E-2</v>
      </c>
      <c r="H691">
        <v>1.7999999999999999E-2</v>
      </c>
    </row>
    <row r="692" spans="1:8" x14ac:dyDescent="0.35">
      <c r="A692">
        <v>99321</v>
      </c>
      <c r="B692" t="s">
        <v>286</v>
      </c>
      <c r="C692" t="s">
        <v>287</v>
      </c>
      <c r="D692">
        <v>8.3000000000000004E-2</v>
      </c>
      <c r="E692">
        <v>9.1999999999999998E-2</v>
      </c>
      <c r="F692">
        <v>1.7999999999999999E-2</v>
      </c>
      <c r="G692">
        <v>7.0000000000000001E-3</v>
      </c>
      <c r="H692">
        <v>0</v>
      </c>
    </row>
    <row r="693" spans="1:8" x14ac:dyDescent="0.35">
      <c r="A693">
        <v>99322</v>
      </c>
      <c r="B693" t="s">
        <v>238</v>
      </c>
      <c r="C693" t="s">
        <v>239</v>
      </c>
      <c r="D693">
        <v>6.0999999999999999E-2</v>
      </c>
      <c r="E693">
        <v>6.5000000000000002E-2</v>
      </c>
      <c r="F693">
        <v>1.9E-2</v>
      </c>
      <c r="G693">
        <v>1.2999999999999999E-2</v>
      </c>
      <c r="H693">
        <v>0</v>
      </c>
    </row>
    <row r="694" spans="1:8" x14ac:dyDescent="0.35">
      <c r="A694">
        <v>99323</v>
      </c>
      <c r="B694" t="s">
        <v>386</v>
      </c>
      <c r="C694" t="s">
        <v>387</v>
      </c>
      <c r="D694">
        <v>6.0999999999999999E-2</v>
      </c>
      <c r="E694">
        <v>6.8000000000000005E-2</v>
      </c>
      <c r="F694">
        <v>3.0000000000000001E-3</v>
      </c>
      <c r="G694">
        <v>2.4E-2</v>
      </c>
      <c r="H694">
        <v>0</v>
      </c>
    </row>
    <row r="695" spans="1:8" x14ac:dyDescent="0.35">
      <c r="A695">
        <v>99324</v>
      </c>
      <c r="B695" t="s">
        <v>388</v>
      </c>
      <c r="C695" t="s">
        <v>389</v>
      </c>
      <c r="D695">
        <v>7.0000000000000007E-2</v>
      </c>
      <c r="E695">
        <v>5.0999999999999997E-2</v>
      </c>
      <c r="F695">
        <v>1.2999999999999999E-2</v>
      </c>
      <c r="G695">
        <v>2E-3</v>
      </c>
      <c r="H695">
        <v>0</v>
      </c>
    </row>
    <row r="696" spans="1:8" x14ac:dyDescent="0.35">
      <c r="A696">
        <v>99326</v>
      </c>
      <c r="B696" t="s">
        <v>390</v>
      </c>
      <c r="C696" t="s">
        <v>391</v>
      </c>
      <c r="D696">
        <v>5.3999999999999999E-2</v>
      </c>
      <c r="E696">
        <v>5.0999999999999997E-2</v>
      </c>
      <c r="F696">
        <v>1.4999999999999999E-2</v>
      </c>
      <c r="G696">
        <v>4.0000000000000001E-3</v>
      </c>
      <c r="H696">
        <v>0</v>
      </c>
    </row>
    <row r="697" spans="1:8" x14ac:dyDescent="0.35">
      <c r="A697">
        <v>99328</v>
      </c>
      <c r="B697" t="s">
        <v>392</v>
      </c>
      <c r="C697" t="s">
        <v>393</v>
      </c>
      <c r="D697">
        <v>6.8000000000000005E-2</v>
      </c>
      <c r="E697">
        <v>6.2E-2</v>
      </c>
      <c r="F697">
        <v>1.0999999999999999E-2</v>
      </c>
      <c r="G697">
        <v>2.4E-2</v>
      </c>
      <c r="H697">
        <v>0</v>
      </c>
    </row>
    <row r="698" spans="1:8" x14ac:dyDescent="0.35">
      <c r="A698">
        <v>99329</v>
      </c>
      <c r="B698" t="s">
        <v>386</v>
      </c>
      <c r="C698" t="s">
        <v>387</v>
      </c>
      <c r="D698">
        <v>5.0999999999999997E-2</v>
      </c>
      <c r="E698">
        <v>8.5000000000000006E-2</v>
      </c>
      <c r="F698">
        <v>6.0000000000000001E-3</v>
      </c>
      <c r="G698">
        <v>6.0000000000000001E-3</v>
      </c>
      <c r="H698">
        <v>0</v>
      </c>
    </row>
    <row r="699" spans="1:8" x14ac:dyDescent="0.35">
      <c r="A699">
        <v>99330</v>
      </c>
      <c r="B699" t="s">
        <v>390</v>
      </c>
      <c r="C699" t="s">
        <v>391</v>
      </c>
      <c r="D699">
        <v>9.9000000000000005E-2</v>
      </c>
      <c r="E699">
        <v>5.8000000000000003E-2</v>
      </c>
      <c r="F699">
        <v>7.0000000000000001E-3</v>
      </c>
      <c r="G699">
        <v>2E-3</v>
      </c>
      <c r="H699">
        <v>0</v>
      </c>
    </row>
    <row r="700" spans="1:8" x14ac:dyDescent="0.35">
      <c r="A700">
        <v>99333</v>
      </c>
      <c r="B700" t="s">
        <v>334</v>
      </c>
      <c r="C700" t="s">
        <v>335</v>
      </c>
      <c r="D700">
        <v>7.1999999999999995E-2</v>
      </c>
      <c r="E700">
        <v>5.8000000000000003E-2</v>
      </c>
      <c r="F700">
        <v>1.0999999999999999E-2</v>
      </c>
      <c r="G700">
        <v>1.4E-2</v>
      </c>
      <c r="H700">
        <v>0</v>
      </c>
    </row>
    <row r="701" spans="1:8" x14ac:dyDescent="0.35">
      <c r="A701">
        <v>99335</v>
      </c>
      <c r="B701" t="s">
        <v>394</v>
      </c>
      <c r="C701" t="s">
        <v>395</v>
      </c>
      <c r="D701">
        <v>6.7000000000000004E-2</v>
      </c>
      <c r="E701">
        <v>8.6999999999999994E-2</v>
      </c>
      <c r="F701">
        <v>2.4E-2</v>
      </c>
      <c r="G701">
        <v>2.1000000000000001E-2</v>
      </c>
      <c r="H701">
        <v>0</v>
      </c>
    </row>
    <row r="702" spans="1:8" x14ac:dyDescent="0.35">
      <c r="A702">
        <v>99336</v>
      </c>
      <c r="B702" t="s">
        <v>396</v>
      </c>
      <c r="C702" t="s">
        <v>397</v>
      </c>
      <c r="D702">
        <v>8.5999999999999993E-2</v>
      </c>
      <c r="E702">
        <v>5.5E-2</v>
      </c>
      <c r="F702">
        <v>2E-3</v>
      </c>
      <c r="G702">
        <v>1.4999999999999999E-2</v>
      </c>
      <c r="H702">
        <v>0</v>
      </c>
    </row>
    <row r="703" spans="1:8" x14ac:dyDescent="0.35">
      <c r="A703">
        <v>99337</v>
      </c>
      <c r="B703" t="s">
        <v>396</v>
      </c>
      <c r="C703" t="s">
        <v>397</v>
      </c>
      <c r="D703">
        <v>9.4E-2</v>
      </c>
      <c r="E703">
        <v>7.2999999999999995E-2</v>
      </c>
      <c r="F703">
        <v>0.02</v>
      </c>
      <c r="G703">
        <v>2.4E-2</v>
      </c>
      <c r="H703">
        <v>0</v>
      </c>
    </row>
    <row r="704" spans="1:8" x14ac:dyDescent="0.35">
      <c r="A704">
        <v>99338</v>
      </c>
      <c r="B704" t="s">
        <v>398</v>
      </c>
      <c r="C704" t="s">
        <v>399</v>
      </c>
      <c r="D704">
        <v>6.2E-2</v>
      </c>
      <c r="E704">
        <v>7.3999999999999996E-2</v>
      </c>
      <c r="F704">
        <v>1.2999999999999999E-2</v>
      </c>
      <c r="G704">
        <v>2.5000000000000001E-2</v>
      </c>
      <c r="H704">
        <v>0</v>
      </c>
    </row>
    <row r="705" spans="1:8" x14ac:dyDescent="0.35">
      <c r="A705">
        <v>99341</v>
      </c>
      <c r="B705" t="s">
        <v>348</v>
      </c>
      <c r="C705" t="s">
        <v>349</v>
      </c>
      <c r="D705">
        <v>6.8000000000000005E-2</v>
      </c>
      <c r="E705">
        <v>8.1000000000000003E-2</v>
      </c>
      <c r="F705">
        <v>2E-3</v>
      </c>
      <c r="G705">
        <v>1.6E-2</v>
      </c>
      <c r="H705">
        <v>0</v>
      </c>
    </row>
    <row r="706" spans="1:8" x14ac:dyDescent="0.35">
      <c r="A706">
        <v>99343</v>
      </c>
      <c r="B706" t="s">
        <v>390</v>
      </c>
      <c r="C706" t="s">
        <v>391</v>
      </c>
      <c r="D706">
        <v>5.6000000000000001E-2</v>
      </c>
      <c r="E706">
        <v>9.7000000000000003E-2</v>
      </c>
      <c r="F706">
        <v>0</v>
      </c>
      <c r="G706">
        <v>2.3E-2</v>
      </c>
      <c r="H706">
        <v>0</v>
      </c>
    </row>
    <row r="707" spans="1:8" x14ac:dyDescent="0.35">
      <c r="A707">
        <v>99344</v>
      </c>
      <c r="B707" t="s">
        <v>400</v>
      </c>
      <c r="C707" t="s">
        <v>401</v>
      </c>
      <c r="D707">
        <v>9.5000000000000001E-2</v>
      </c>
      <c r="E707">
        <v>5.6000000000000001E-2</v>
      </c>
      <c r="F707">
        <v>2.1000000000000001E-2</v>
      </c>
      <c r="G707">
        <v>1.7999999999999999E-2</v>
      </c>
      <c r="H707">
        <v>0</v>
      </c>
    </row>
    <row r="708" spans="1:8" x14ac:dyDescent="0.35">
      <c r="A708">
        <v>99345</v>
      </c>
      <c r="B708" t="s">
        <v>398</v>
      </c>
      <c r="C708" t="s">
        <v>399</v>
      </c>
      <c r="D708">
        <v>8.3000000000000004E-2</v>
      </c>
      <c r="E708">
        <v>7.0000000000000007E-2</v>
      </c>
      <c r="F708">
        <v>0.01</v>
      </c>
      <c r="G708">
        <v>2.1999999999999999E-2</v>
      </c>
      <c r="H708">
        <v>0</v>
      </c>
    </row>
    <row r="709" spans="1:8" x14ac:dyDescent="0.35">
      <c r="A709">
        <v>99346</v>
      </c>
      <c r="B709" t="s">
        <v>398</v>
      </c>
      <c r="C709" t="s">
        <v>399</v>
      </c>
      <c r="D709">
        <v>7.4999999999999997E-2</v>
      </c>
      <c r="E709">
        <v>9.1999999999999998E-2</v>
      </c>
      <c r="F709">
        <v>2.4E-2</v>
      </c>
      <c r="G709">
        <v>5.0000000000000001E-3</v>
      </c>
      <c r="H709">
        <v>0</v>
      </c>
    </row>
    <row r="710" spans="1:8" x14ac:dyDescent="0.35">
      <c r="A710">
        <v>99347</v>
      </c>
      <c r="B710" t="s">
        <v>402</v>
      </c>
      <c r="C710" t="s">
        <v>403</v>
      </c>
      <c r="D710">
        <v>8.7999999999999995E-2</v>
      </c>
      <c r="E710">
        <v>7.5999999999999998E-2</v>
      </c>
      <c r="F710">
        <v>2.1000000000000001E-2</v>
      </c>
      <c r="G710">
        <v>1.7999999999999999E-2</v>
      </c>
      <c r="H710">
        <v>0</v>
      </c>
    </row>
    <row r="711" spans="1:8" x14ac:dyDescent="0.35">
      <c r="A711">
        <v>99348</v>
      </c>
      <c r="B711" t="s">
        <v>386</v>
      </c>
      <c r="C711" t="s">
        <v>387</v>
      </c>
      <c r="D711">
        <v>5.6000000000000001E-2</v>
      </c>
      <c r="E711">
        <v>8.5999999999999993E-2</v>
      </c>
      <c r="F711">
        <v>1.2999999999999999E-2</v>
      </c>
      <c r="G711">
        <v>1.7999999999999999E-2</v>
      </c>
      <c r="H711">
        <v>0</v>
      </c>
    </row>
    <row r="712" spans="1:8" x14ac:dyDescent="0.35">
      <c r="A712">
        <v>99349</v>
      </c>
      <c r="B712" t="s">
        <v>286</v>
      </c>
      <c r="C712" t="s">
        <v>287</v>
      </c>
      <c r="D712">
        <v>6.8000000000000005E-2</v>
      </c>
      <c r="E712">
        <v>9.6000000000000002E-2</v>
      </c>
      <c r="F712">
        <v>5.0000000000000001E-3</v>
      </c>
      <c r="G712">
        <v>8.0000000000000002E-3</v>
      </c>
      <c r="H712">
        <v>0</v>
      </c>
    </row>
    <row r="713" spans="1:8" x14ac:dyDescent="0.35">
      <c r="A713">
        <v>99350</v>
      </c>
      <c r="B713" t="s">
        <v>384</v>
      </c>
      <c r="C713" t="s">
        <v>385</v>
      </c>
      <c r="D713">
        <v>6.2E-2</v>
      </c>
      <c r="E713">
        <v>8.3000000000000004E-2</v>
      </c>
      <c r="F713">
        <v>8.0000000000000002E-3</v>
      </c>
      <c r="G713">
        <v>0.01</v>
      </c>
      <c r="H713">
        <v>1.7999999999999999E-2</v>
      </c>
    </row>
    <row r="714" spans="1:8" x14ac:dyDescent="0.35">
      <c r="A714">
        <v>99352</v>
      </c>
      <c r="B714" t="s">
        <v>404</v>
      </c>
      <c r="C714" t="s">
        <v>405</v>
      </c>
      <c r="D714">
        <v>8.6999999999999994E-2</v>
      </c>
      <c r="E714">
        <v>0.06</v>
      </c>
      <c r="F714">
        <v>2.3E-2</v>
      </c>
      <c r="G714">
        <v>0.02</v>
      </c>
      <c r="H714">
        <v>0</v>
      </c>
    </row>
    <row r="715" spans="1:8" x14ac:dyDescent="0.35">
      <c r="A715">
        <v>99353</v>
      </c>
      <c r="B715" t="s">
        <v>406</v>
      </c>
      <c r="C715" t="s">
        <v>407</v>
      </c>
      <c r="D715">
        <v>8.2000000000000003E-2</v>
      </c>
      <c r="E715">
        <v>7.2999999999999995E-2</v>
      </c>
      <c r="F715">
        <v>5.0000000000000001E-3</v>
      </c>
      <c r="G715">
        <v>1.9E-2</v>
      </c>
      <c r="H715">
        <v>0</v>
      </c>
    </row>
    <row r="716" spans="1:8" x14ac:dyDescent="0.35">
      <c r="A716">
        <v>99354</v>
      </c>
      <c r="B716" t="s">
        <v>404</v>
      </c>
      <c r="C716" t="s">
        <v>405</v>
      </c>
      <c r="D716">
        <v>8.1000000000000003E-2</v>
      </c>
      <c r="E716">
        <v>7.2999999999999995E-2</v>
      </c>
      <c r="F716">
        <v>8.0000000000000002E-3</v>
      </c>
      <c r="G716">
        <v>6.0000000000000001E-3</v>
      </c>
      <c r="H716">
        <v>0</v>
      </c>
    </row>
    <row r="717" spans="1:8" x14ac:dyDescent="0.35">
      <c r="A717">
        <v>99356</v>
      </c>
      <c r="B717" t="s">
        <v>238</v>
      </c>
      <c r="C717" t="s">
        <v>239</v>
      </c>
      <c r="D717">
        <v>6.5000000000000002E-2</v>
      </c>
      <c r="E717">
        <v>6.8000000000000005E-2</v>
      </c>
      <c r="F717">
        <v>0.02</v>
      </c>
      <c r="G717">
        <v>2.3E-2</v>
      </c>
      <c r="H717">
        <v>0</v>
      </c>
    </row>
    <row r="718" spans="1:8" x14ac:dyDescent="0.35">
      <c r="A718">
        <v>99357</v>
      </c>
      <c r="B718" t="s">
        <v>286</v>
      </c>
      <c r="C718" t="s">
        <v>287</v>
      </c>
      <c r="D718">
        <v>9.9000000000000005E-2</v>
      </c>
      <c r="E718">
        <v>5.3999999999999999E-2</v>
      </c>
      <c r="F718">
        <v>1E-3</v>
      </c>
      <c r="G718">
        <v>2.1000000000000001E-2</v>
      </c>
      <c r="H718">
        <v>0</v>
      </c>
    </row>
    <row r="719" spans="1:8" x14ac:dyDescent="0.35">
      <c r="A719">
        <v>99359</v>
      </c>
      <c r="B719" t="s">
        <v>408</v>
      </c>
      <c r="C719" t="s">
        <v>409</v>
      </c>
      <c r="D719">
        <v>7.5999999999999998E-2</v>
      </c>
      <c r="E719">
        <v>6.8000000000000005E-2</v>
      </c>
      <c r="F719">
        <v>0.01</v>
      </c>
      <c r="G719">
        <v>1.2999999999999999E-2</v>
      </c>
      <c r="H719">
        <v>0</v>
      </c>
    </row>
    <row r="720" spans="1:8" x14ac:dyDescent="0.35">
      <c r="A720">
        <v>99360</v>
      </c>
      <c r="B720" t="s">
        <v>386</v>
      </c>
      <c r="C720" t="s">
        <v>387</v>
      </c>
      <c r="D720">
        <v>5.1999999999999998E-2</v>
      </c>
      <c r="E720">
        <v>8.6999999999999994E-2</v>
      </c>
      <c r="F720">
        <v>2.3E-2</v>
      </c>
      <c r="G720">
        <v>1.4E-2</v>
      </c>
      <c r="H720">
        <v>0</v>
      </c>
    </row>
    <row r="721" spans="1:8" x14ac:dyDescent="0.35">
      <c r="A721">
        <v>99361</v>
      </c>
      <c r="B721" t="s">
        <v>386</v>
      </c>
      <c r="C721" t="s">
        <v>387</v>
      </c>
      <c r="D721">
        <v>9.0999999999999998E-2</v>
      </c>
      <c r="E721">
        <v>5.3999999999999999E-2</v>
      </c>
      <c r="F721">
        <v>1.2E-2</v>
      </c>
      <c r="G721">
        <v>7.0000000000000001E-3</v>
      </c>
      <c r="H721">
        <v>0</v>
      </c>
    </row>
    <row r="722" spans="1:8" x14ac:dyDescent="0.35">
      <c r="A722">
        <v>99362</v>
      </c>
      <c r="B722" t="s">
        <v>410</v>
      </c>
      <c r="C722" t="s">
        <v>411</v>
      </c>
      <c r="D722">
        <v>5.2999999999999999E-2</v>
      </c>
      <c r="E722">
        <v>6.7000000000000004E-2</v>
      </c>
      <c r="F722">
        <v>2E-3</v>
      </c>
      <c r="G722">
        <v>5.0000000000000001E-3</v>
      </c>
      <c r="H722">
        <v>0</v>
      </c>
    </row>
    <row r="723" spans="1:8" x14ac:dyDescent="0.35">
      <c r="A723">
        <v>99363</v>
      </c>
      <c r="B723" t="s">
        <v>386</v>
      </c>
      <c r="C723" t="s">
        <v>387</v>
      </c>
      <c r="D723">
        <v>6.5000000000000002E-2</v>
      </c>
      <c r="E723">
        <v>8.2000000000000003E-2</v>
      </c>
      <c r="F723">
        <v>3.0000000000000001E-3</v>
      </c>
      <c r="G723">
        <v>1.4E-2</v>
      </c>
      <c r="H723">
        <v>0</v>
      </c>
    </row>
    <row r="724" spans="1:8" x14ac:dyDescent="0.35">
      <c r="A724">
        <v>99371</v>
      </c>
      <c r="B724" t="s">
        <v>412</v>
      </c>
      <c r="C724" t="s">
        <v>413</v>
      </c>
      <c r="D724">
        <v>8.5999999999999993E-2</v>
      </c>
      <c r="E724">
        <v>0.05</v>
      </c>
      <c r="F724">
        <v>3.0000000000000001E-3</v>
      </c>
      <c r="G724">
        <v>0.02</v>
      </c>
      <c r="H724">
        <v>0</v>
      </c>
    </row>
    <row r="725" spans="1:8" x14ac:dyDescent="0.35">
      <c r="A725">
        <v>99401</v>
      </c>
      <c r="B725" t="s">
        <v>402</v>
      </c>
      <c r="C725" t="s">
        <v>403</v>
      </c>
      <c r="D725">
        <v>7.5999999999999998E-2</v>
      </c>
      <c r="E725">
        <v>7.1999999999999995E-2</v>
      </c>
      <c r="F725">
        <v>1.6E-2</v>
      </c>
      <c r="G725">
        <v>4.0000000000000001E-3</v>
      </c>
      <c r="H725">
        <v>0</v>
      </c>
    </row>
    <row r="726" spans="1:8" x14ac:dyDescent="0.35">
      <c r="A726">
        <v>99402</v>
      </c>
      <c r="B726" t="s">
        <v>402</v>
      </c>
      <c r="C726" t="s">
        <v>403</v>
      </c>
      <c r="D726">
        <v>9.4E-2</v>
      </c>
      <c r="E726">
        <v>8.8999999999999996E-2</v>
      </c>
      <c r="F726">
        <v>6.0000000000000001E-3</v>
      </c>
      <c r="G726">
        <v>2.1999999999999999E-2</v>
      </c>
      <c r="H726">
        <v>0</v>
      </c>
    </row>
    <row r="727" spans="1:8" x14ac:dyDescent="0.35">
      <c r="A727">
        <v>99403</v>
      </c>
      <c r="B727" t="s">
        <v>402</v>
      </c>
      <c r="C727" t="s">
        <v>403</v>
      </c>
      <c r="D727">
        <v>5.5E-2</v>
      </c>
      <c r="E727">
        <v>5.7000000000000002E-2</v>
      </c>
      <c r="F727">
        <v>1.7999999999999999E-2</v>
      </c>
      <c r="G727">
        <v>0</v>
      </c>
      <c r="H7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DE02-6C79-4F08-9193-8BC212961F2F}">
  <dimension ref="A1:U99"/>
  <sheetViews>
    <sheetView zoomScale="70" zoomScaleNormal="70" workbookViewId="0">
      <selection activeCell="G71" sqref="G71"/>
    </sheetView>
  </sheetViews>
  <sheetFormatPr defaultRowHeight="14.5" x14ac:dyDescent="0.35"/>
  <cols>
    <col min="1" max="1" width="40.7265625" bestFit="1" customWidth="1"/>
    <col min="3" max="3" width="11.54296875" customWidth="1"/>
    <col min="4" max="4" width="11" customWidth="1"/>
    <col min="5" max="5" width="10.08984375" customWidth="1"/>
  </cols>
  <sheetData>
    <row r="1" spans="1:21" x14ac:dyDescent="0.35">
      <c r="B1" s="3" t="s">
        <v>649</v>
      </c>
      <c r="C1" s="4"/>
      <c r="D1" s="4"/>
      <c r="E1" s="5"/>
      <c r="F1" s="3" t="s">
        <v>650</v>
      </c>
      <c r="G1" s="4"/>
      <c r="H1" s="4"/>
      <c r="I1" s="5"/>
      <c r="J1" s="3" t="s">
        <v>651</v>
      </c>
      <c r="K1" s="4"/>
      <c r="L1" s="4"/>
      <c r="M1" s="5"/>
      <c r="N1" s="3" t="s">
        <v>652</v>
      </c>
      <c r="O1" s="4"/>
      <c r="P1" s="4"/>
      <c r="Q1" s="5"/>
      <c r="R1" s="3" t="s">
        <v>653</v>
      </c>
      <c r="S1" s="4"/>
      <c r="T1" s="4"/>
      <c r="U1" s="5"/>
    </row>
    <row r="2" spans="1:21" ht="29" x14ac:dyDescent="0.35">
      <c r="A2" s="38" t="s">
        <v>723</v>
      </c>
      <c r="B2" s="39" t="s">
        <v>654</v>
      </c>
      <c r="C2" s="40" t="s">
        <v>655</v>
      </c>
      <c r="D2" s="40" t="s">
        <v>656</v>
      </c>
      <c r="E2" s="41" t="s">
        <v>657</v>
      </c>
      <c r="F2" s="39" t="s">
        <v>654</v>
      </c>
      <c r="G2" s="40" t="s">
        <v>655</v>
      </c>
      <c r="H2" s="40" t="s">
        <v>656</v>
      </c>
      <c r="I2" s="41" t="s">
        <v>657</v>
      </c>
      <c r="J2" s="39" t="s">
        <v>654</v>
      </c>
      <c r="K2" s="40" t="s">
        <v>655</v>
      </c>
      <c r="L2" s="40" t="s">
        <v>656</v>
      </c>
      <c r="M2" s="41" t="s">
        <v>657</v>
      </c>
      <c r="N2" s="39" t="s">
        <v>654</v>
      </c>
      <c r="O2" s="40" t="s">
        <v>655</v>
      </c>
      <c r="P2" s="40" t="s">
        <v>656</v>
      </c>
      <c r="Q2" s="41" t="s">
        <v>657</v>
      </c>
      <c r="R2" s="39" t="s">
        <v>654</v>
      </c>
      <c r="S2" s="40" t="s">
        <v>655</v>
      </c>
      <c r="T2" s="40" t="s">
        <v>656</v>
      </c>
      <c r="U2" s="41" t="s">
        <v>657</v>
      </c>
    </row>
    <row r="3" spans="1:21" x14ac:dyDescent="0.35">
      <c r="A3" t="s">
        <v>713</v>
      </c>
      <c r="B3" s="2">
        <f>COUNTIFS(EventDetails!$Q$2:$Q$150,SalesTaxSummary!$A3,EventDetails!$L$2:$L$150,SalesTaxSummary!B$1)</f>
        <v>0</v>
      </c>
      <c r="C3" s="42">
        <f>SUMIFS(EventDetails!$O$2:$O$150,EventDetails!$Q$2:$Q$150,SalesTaxSummary!$A3,EventDetails!$L$2:$L$150,SalesTaxSummary!B$1)</f>
        <v>0</v>
      </c>
      <c r="D3" s="42">
        <f>SUMIFS(EventDetails!$N$2:$N$150,EventDetails!$Q$2:$Q$150,SalesTaxSummary!$A3,EventDetails!$L$2:$L$150,SalesTaxSummary!B$1)</f>
        <v>0</v>
      </c>
      <c r="E3" s="43">
        <f>SUMIFS(EventDetails!$P$2:$P$150,EventDetails!$Q$2:$Q$150,SalesTaxSummary!$A3,EventDetails!$L$2:$L$150,SalesTaxSummary!B$1)</f>
        <v>0</v>
      </c>
      <c r="F3" s="2">
        <f>COUNTIFS(EventDetails!$Q$2:$Q$150,SalesTaxSummary!$A3,EventDetails!$L$2:$L$150,SalesTaxSummary!F$1)</f>
        <v>1</v>
      </c>
      <c r="G3" s="42">
        <f>SUMIFS(EventDetails!$O$2:$O$150,EventDetails!$Q$2:$Q$150,SalesTaxSummary!$A3,EventDetails!$L$2:$L$150,SalesTaxSummary!F$1)</f>
        <v>12.399999999999977</v>
      </c>
      <c r="H3" s="42">
        <f>SUMIFS(EventDetails!$N$2:$N$150,EventDetails!$Q$2:$Q$150,SalesTaxSummary!$A3,EventDetails!$L$2:$L$150,SalesTaxSummary!F$1)</f>
        <v>272.60000000000002</v>
      </c>
      <c r="I3" s="43">
        <f>SUMIFS(EventDetails!$P$2:$P$150,EventDetails!$Q$2:$Q$150,SalesTaxSummary!$A3,EventDetails!$L$2:$L$150,SalesTaxSummary!F$1)</f>
        <v>15.39</v>
      </c>
      <c r="J3" s="2">
        <f>COUNTIFS(EventDetails!$Q$2:$Q$150,SalesTaxSummary!$A3,EventDetails!$L$2:$L$150,SalesTaxSummary!J$1)</f>
        <v>0</v>
      </c>
      <c r="K3" s="42">
        <f>SUMIFS(EventDetails!$O$2:$O$150,EventDetails!$Q$2:$Q$150,SalesTaxSummary!$A3,EventDetails!$L$2:$L$150,SalesTaxSummary!J$1)</f>
        <v>0</v>
      </c>
      <c r="L3" s="42">
        <f>SUMIFS(EventDetails!$N$2:$N$150,EventDetails!$Q$2:$Q$150,SalesTaxSummary!$A3,EventDetails!$L$2:$L$150,SalesTaxSummary!J$1)</f>
        <v>0</v>
      </c>
      <c r="M3" s="43">
        <f>SUMIFS(EventDetails!$P$2:$P$150,EventDetails!$Q$2:$Q$150,SalesTaxSummary!$A3,EventDetails!$L$2:$L$150,SalesTaxSummary!J$1)</f>
        <v>0</v>
      </c>
      <c r="N3" s="2">
        <f>COUNTIFS(EventDetails!$Q$2:$Q$150,SalesTaxSummary!$A3,EventDetails!$L$2:$L$150,SalesTaxSummary!N$1)</f>
        <v>0</v>
      </c>
      <c r="O3" s="42">
        <f>SUMIFS(EventDetails!$O$2:$O$150,EventDetails!$Q$2:$Q$150,SalesTaxSummary!$A3,EventDetails!$L$2:$L$150,SalesTaxSummary!N$1)</f>
        <v>0</v>
      </c>
      <c r="P3" s="42">
        <f>SUMIFS(EventDetails!$N$2:$N$150,EventDetails!$Q$2:$Q$150,SalesTaxSummary!$A3,EventDetails!$L$2:$L$150,SalesTaxSummary!N$1)</f>
        <v>0</v>
      </c>
      <c r="Q3" s="43">
        <f>SUMIFS(EventDetails!$P$2:$P$150,EventDetails!$Q$2:$Q$150,SalesTaxSummary!$A3,EventDetails!$L$2:$L$150,SalesTaxSummary!N$1)</f>
        <v>0</v>
      </c>
      <c r="R3" s="2">
        <f>COUNTIFS(EventDetails!$Q$2:$Q$150,SalesTaxSummary!$A3,EventDetails!$L$2:$L$150,SalesTaxSummary!R$1)</f>
        <v>0</v>
      </c>
      <c r="S3" s="42">
        <f>SUMIFS(EventDetails!$O$2:$O$150,EventDetails!$Q$2:$Q$150,SalesTaxSummary!$A3,EventDetails!$L$2:$L$150,SalesTaxSummary!R$1)</f>
        <v>0</v>
      </c>
      <c r="T3" s="42">
        <f>SUMIFS(EventDetails!$N$2:$N$150,EventDetails!$Q$2:$Q$150,SalesTaxSummary!$A3,EventDetails!$L$2:$L$150,SalesTaxSummary!R$1)</f>
        <v>0</v>
      </c>
      <c r="U3" s="43">
        <f>SUMIFS(EventDetails!$P$2:$P$150,EventDetails!$Q$2:$Q$150,SalesTaxSummary!$A3,EventDetails!$L$2:$L$150,SalesTaxSummary!R$1)</f>
        <v>0</v>
      </c>
    </row>
    <row r="4" spans="1:21" x14ac:dyDescent="0.35">
      <c r="A4" t="s">
        <v>683</v>
      </c>
      <c r="B4" s="2">
        <f>COUNTIFS(EventDetails!$Q$2:$Q$150,SalesTaxSummary!$A4,EventDetails!$L$2:$L$150,SalesTaxSummary!B$1)</f>
        <v>0</v>
      </c>
      <c r="C4" s="42">
        <f>SUMIFS(EventDetails!$O$2:$O$150,EventDetails!$Q$2:$Q$150,SalesTaxSummary!$A4,EventDetails!$L$2:$L$150,SalesTaxSummary!B$1)</f>
        <v>0</v>
      </c>
      <c r="D4" s="42">
        <f>SUMIFS(EventDetails!$N$2:$N$150,EventDetails!$Q$2:$Q$150,SalesTaxSummary!$A4,EventDetails!$L$2:$L$150,SalesTaxSummary!B$1)</f>
        <v>0</v>
      </c>
      <c r="E4" s="43">
        <f>SUMIFS(EventDetails!$P$2:$P$150,EventDetails!$Q$2:$Q$150,SalesTaxSummary!$A4,EventDetails!$L$2:$L$150,SalesTaxSummary!B$1)</f>
        <v>0</v>
      </c>
      <c r="F4" s="2">
        <f>COUNTIFS(EventDetails!$Q$2:$Q$150,SalesTaxSummary!$A4,EventDetails!$L$2:$L$150,SalesTaxSummary!F$1)</f>
        <v>0</v>
      </c>
      <c r="G4" s="42">
        <f>SUMIFS(EventDetails!$O$2:$O$150,EventDetails!$Q$2:$Q$150,SalesTaxSummary!$A4,EventDetails!$L$2:$L$150,SalesTaxSummary!F$1)</f>
        <v>0</v>
      </c>
      <c r="H4" s="42">
        <f>SUMIFS(EventDetails!$N$2:$N$150,EventDetails!$Q$2:$Q$150,SalesTaxSummary!$A4,EventDetails!$L$2:$L$150,SalesTaxSummary!F$1)</f>
        <v>0</v>
      </c>
      <c r="I4" s="43">
        <f>SUMIFS(EventDetails!$P$2:$P$150,EventDetails!$Q$2:$Q$150,SalesTaxSummary!$A4,EventDetails!$L$2:$L$150,SalesTaxSummary!F$1)</f>
        <v>0</v>
      </c>
      <c r="J4" s="2">
        <f>COUNTIFS(EventDetails!$Q$2:$Q$150,SalesTaxSummary!$A4,EventDetails!$L$2:$L$150,SalesTaxSummary!J$1)</f>
        <v>0</v>
      </c>
      <c r="K4" s="42">
        <f>SUMIFS(EventDetails!$O$2:$O$150,EventDetails!$Q$2:$Q$150,SalesTaxSummary!$A4,EventDetails!$L$2:$L$150,SalesTaxSummary!J$1)</f>
        <v>0</v>
      </c>
      <c r="L4" s="42">
        <f>SUMIFS(EventDetails!$N$2:$N$150,EventDetails!$Q$2:$Q$150,SalesTaxSummary!$A4,EventDetails!$L$2:$L$150,SalesTaxSummary!J$1)</f>
        <v>0</v>
      </c>
      <c r="M4" s="43">
        <f>SUMIFS(EventDetails!$P$2:$P$150,EventDetails!$Q$2:$Q$150,SalesTaxSummary!$A4,EventDetails!$L$2:$L$150,SalesTaxSummary!J$1)</f>
        <v>0</v>
      </c>
      <c r="N4" s="2">
        <f>COUNTIFS(EventDetails!$Q$2:$Q$150,SalesTaxSummary!$A4,EventDetails!$L$2:$L$150,SalesTaxSummary!N$1)</f>
        <v>0</v>
      </c>
      <c r="O4" s="42">
        <f>SUMIFS(EventDetails!$O$2:$O$150,EventDetails!$Q$2:$Q$150,SalesTaxSummary!$A4,EventDetails!$L$2:$L$150,SalesTaxSummary!N$1)</f>
        <v>0</v>
      </c>
      <c r="P4" s="42">
        <f>SUMIFS(EventDetails!$N$2:$N$150,EventDetails!$Q$2:$Q$150,SalesTaxSummary!$A4,EventDetails!$L$2:$L$150,SalesTaxSummary!N$1)</f>
        <v>0</v>
      </c>
      <c r="Q4" s="43">
        <f>SUMIFS(EventDetails!$P$2:$P$150,EventDetails!$Q$2:$Q$150,SalesTaxSummary!$A4,EventDetails!$L$2:$L$150,SalesTaxSummary!N$1)</f>
        <v>0</v>
      </c>
      <c r="R4" s="2">
        <f>COUNTIFS(EventDetails!$Q$2:$Q$150,SalesTaxSummary!$A4,EventDetails!$L$2:$L$150,SalesTaxSummary!R$1)</f>
        <v>0</v>
      </c>
      <c r="S4" s="42">
        <f>SUMIFS(EventDetails!$O$2:$O$150,EventDetails!$Q$2:$Q$150,SalesTaxSummary!$A4,EventDetails!$L$2:$L$150,SalesTaxSummary!R$1)</f>
        <v>0</v>
      </c>
      <c r="T4" s="42">
        <f>SUMIFS(EventDetails!$N$2:$N$150,EventDetails!$Q$2:$Q$150,SalesTaxSummary!$A4,EventDetails!$L$2:$L$150,SalesTaxSummary!R$1)</f>
        <v>0</v>
      </c>
      <c r="U4" s="43">
        <f>SUMIFS(EventDetails!$P$2:$P$150,EventDetails!$Q$2:$Q$150,SalesTaxSummary!$A4,EventDetails!$L$2:$L$150,SalesTaxSummary!R$1)</f>
        <v>0</v>
      </c>
    </row>
    <row r="5" spans="1:21" x14ac:dyDescent="0.35">
      <c r="A5" t="s">
        <v>660</v>
      </c>
      <c r="B5" s="2">
        <f>COUNTIFS(EventDetails!$Q$2:$Q$150,SalesTaxSummary!$A5,EventDetails!$L$2:$L$150,SalesTaxSummary!B$1)</f>
        <v>1</v>
      </c>
      <c r="C5" s="42">
        <f>SUMIFS(EventDetails!$O$2:$O$150,EventDetails!$Q$2:$Q$150,SalesTaxSummary!$A5,EventDetails!$L$2:$L$150,SalesTaxSummary!B$1)</f>
        <v>-71.44</v>
      </c>
      <c r="D5" s="42">
        <f>SUMIFS(EventDetails!$N$2:$N$150,EventDetails!$Q$2:$Q$150,SalesTaxSummary!$A5,EventDetails!$L$2:$L$150,SalesTaxSummary!B$1)</f>
        <v>253.44</v>
      </c>
      <c r="E5" s="43">
        <f>SUMIFS(EventDetails!$P$2:$P$150,EventDetails!$Q$2:$Q$150,SalesTaxSummary!$A5,EventDetails!$L$2:$L$150,SalesTaxSummary!B$1)</f>
        <v>9.282</v>
      </c>
      <c r="F5" s="2">
        <f>COUNTIFS(EventDetails!$Q$2:$Q$150,SalesTaxSummary!$A5,EventDetails!$L$2:$L$150,SalesTaxSummary!F$1)</f>
        <v>0</v>
      </c>
      <c r="G5" s="42">
        <f>SUMIFS(EventDetails!$O$2:$O$150,EventDetails!$Q$2:$Q$150,SalesTaxSummary!$A5,EventDetails!$L$2:$L$150,SalesTaxSummary!F$1)</f>
        <v>0</v>
      </c>
      <c r="H5" s="42">
        <f>SUMIFS(EventDetails!$N$2:$N$150,EventDetails!$Q$2:$Q$150,SalesTaxSummary!$A5,EventDetails!$L$2:$L$150,SalesTaxSummary!F$1)</f>
        <v>0</v>
      </c>
      <c r="I5" s="43">
        <f>SUMIFS(EventDetails!$P$2:$P$150,EventDetails!$Q$2:$Q$150,SalesTaxSummary!$A5,EventDetails!$L$2:$L$150,SalesTaxSummary!F$1)</f>
        <v>0</v>
      </c>
      <c r="J5" s="2">
        <f>COUNTIFS(EventDetails!$Q$2:$Q$150,SalesTaxSummary!$A5,EventDetails!$L$2:$L$150,SalesTaxSummary!J$1)</f>
        <v>0</v>
      </c>
      <c r="K5" s="42">
        <f>SUMIFS(EventDetails!$O$2:$O$150,EventDetails!$Q$2:$Q$150,SalesTaxSummary!$A5,EventDetails!$L$2:$L$150,SalesTaxSummary!J$1)</f>
        <v>0</v>
      </c>
      <c r="L5" s="42">
        <f>SUMIFS(EventDetails!$N$2:$N$150,EventDetails!$Q$2:$Q$150,SalesTaxSummary!$A5,EventDetails!$L$2:$L$150,SalesTaxSummary!J$1)</f>
        <v>0</v>
      </c>
      <c r="M5" s="43">
        <f>SUMIFS(EventDetails!$P$2:$P$150,EventDetails!$Q$2:$Q$150,SalesTaxSummary!$A5,EventDetails!$L$2:$L$150,SalesTaxSummary!J$1)</f>
        <v>0</v>
      </c>
      <c r="N5" s="2">
        <f>COUNTIFS(EventDetails!$Q$2:$Q$150,SalesTaxSummary!$A5,EventDetails!$L$2:$L$150,SalesTaxSummary!N$1)</f>
        <v>0</v>
      </c>
      <c r="O5" s="42">
        <f>SUMIFS(EventDetails!$O$2:$O$150,EventDetails!$Q$2:$Q$150,SalesTaxSummary!$A5,EventDetails!$L$2:$L$150,SalesTaxSummary!N$1)</f>
        <v>0</v>
      </c>
      <c r="P5" s="42">
        <f>SUMIFS(EventDetails!$N$2:$N$150,EventDetails!$Q$2:$Q$150,SalesTaxSummary!$A5,EventDetails!$L$2:$L$150,SalesTaxSummary!N$1)</f>
        <v>0</v>
      </c>
      <c r="Q5" s="43">
        <f>SUMIFS(EventDetails!$P$2:$P$150,EventDetails!$Q$2:$Q$150,SalesTaxSummary!$A5,EventDetails!$L$2:$L$150,SalesTaxSummary!N$1)</f>
        <v>0</v>
      </c>
      <c r="R5" s="2">
        <f>COUNTIFS(EventDetails!$Q$2:$Q$150,SalesTaxSummary!$A5,EventDetails!$L$2:$L$150,SalesTaxSummary!R$1)</f>
        <v>0</v>
      </c>
      <c r="S5" s="42">
        <f>SUMIFS(EventDetails!$O$2:$O$150,EventDetails!$Q$2:$Q$150,SalesTaxSummary!$A5,EventDetails!$L$2:$L$150,SalesTaxSummary!R$1)</f>
        <v>0</v>
      </c>
      <c r="T5" s="42">
        <f>SUMIFS(EventDetails!$N$2:$N$150,EventDetails!$Q$2:$Q$150,SalesTaxSummary!$A5,EventDetails!$L$2:$L$150,SalesTaxSummary!R$1)</f>
        <v>0</v>
      </c>
      <c r="U5" s="43">
        <f>SUMIFS(EventDetails!$P$2:$P$150,EventDetails!$Q$2:$Q$150,SalesTaxSummary!$A5,EventDetails!$L$2:$L$150,SalesTaxSummary!R$1)</f>
        <v>0</v>
      </c>
    </row>
    <row r="6" spans="1:21" x14ac:dyDescent="0.35">
      <c r="A6" t="s">
        <v>712</v>
      </c>
      <c r="B6" s="2">
        <f>COUNTIFS(EventDetails!$Q$2:$Q$150,SalesTaxSummary!$A6,EventDetails!$L$2:$L$150,SalesTaxSummary!B$1)</f>
        <v>0</v>
      </c>
      <c r="C6" s="42">
        <f>SUMIFS(EventDetails!$O$2:$O$150,EventDetails!$Q$2:$Q$150,SalesTaxSummary!$A6,EventDetails!$L$2:$L$150,SalesTaxSummary!B$1)</f>
        <v>0</v>
      </c>
      <c r="D6" s="42">
        <f>SUMIFS(EventDetails!$N$2:$N$150,EventDetails!$Q$2:$Q$150,SalesTaxSummary!$A6,EventDetails!$L$2:$L$150,SalesTaxSummary!B$1)</f>
        <v>0</v>
      </c>
      <c r="E6" s="43">
        <f>SUMIFS(EventDetails!$P$2:$P$150,EventDetails!$Q$2:$Q$150,SalesTaxSummary!$A6,EventDetails!$L$2:$L$150,SalesTaxSummary!B$1)</f>
        <v>0</v>
      </c>
      <c r="F6" s="2">
        <f>COUNTIFS(EventDetails!$Q$2:$Q$150,SalesTaxSummary!$A6,EventDetails!$L$2:$L$150,SalesTaxSummary!F$1)</f>
        <v>0</v>
      </c>
      <c r="G6" s="42">
        <f>SUMIFS(EventDetails!$O$2:$O$150,EventDetails!$Q$2:$Q$150,SalesTaxSummary!$A6,EventDetails!$L$2:$L$150,SalesTaxSummary!F$1)</f>
        <v>0</v>
      </c>
      <c r="H6" s="42">
        <f>SUMIFS(EventDetails!$N$2:$N$150,EventDetails!$Q$2:$Q$150,SalesTaxSummary!$A6,EventDetails!$L$2:$L$150,SalesTaxSummary!F$1)</f>
        <v>0</v>
      </c>
      <c r="I6" s="43">
        <f>SUMIFS(EventDetails!$P$2:$P$150,EventDetails!$Q$2:$Q$150,SalesTaxSummary!$A6,EventDetails!$L$2:$L$150,SalesTaxSummary!F$1)</f>
        <v>0</v>
      </c>
      <c r="J6" s="2">
        <f>COUNTIFS(EventDetails!$Q$2:$Q$150,SalesTaxSummary!$A6,EventDetails!$L$2:$L$150,SalesTaxSummary!J$1)</f>
        <v>0</v>
      </c>
      <c r="K6" s="42">
        <f>SUMIFS(EventDetails!$O$2:$O$150,EventDetails!$Q$2:$Q$150,SalesTaxSummary!$A6,EventDetails!$L$2:$L$150,SalesTaxSummary!J$1)</f>
        <v>0</v>
      </c>
      <c r="L6" s="42">
        <f>SUMIFS(EventDetails!$N$2:$N$150,EventDetails!$Q$2:$Q$150,SalesTaxSummary!$A6,EventDetails!$L$2:$L$150,SalesTaxSummary!J$1)</f>
        <v>0</v>
      </c>
      <c r="M6" s="43">
        <f>SUMIFS(EventDetails!$P$2:$P$150,EventDetails!$Q$2:$Q$150,SalesTaxSummary!$A6,EventDetails!$L$2:$L$150,SalesTaxSummary!J$1)</f>
        <v>0</v>
      </c>
      <c r="N6" s="2">
        <f>COUNTIFS(EventDetails!$Q$2:$Q$150,SalesTaxSummary!$A6,EventDetails!$L$2:$L$150,SalesTaxSummary!N$1)</f>
        <v>2</v>
      </c>
      <c r="O6" s="42">
        <f>SUMIFS(EventDetails!$O$2:$O$150,EventDetails!$Q$2:$Q$150,SalesTaxSummary!$A6,EventDetails!$L$2:$L$150,SalesTaxSummary!N$1)</f>
        <v>156.69999999999999</v>
      </c>
      <c r="P6" s="42">
        <f>SUMIFS(EventDetails!$N$2:$N$150,EventDetails!$Q$2:$Q$150,SalesTaxSummary!$A6,EventDetails!$L$2:$L$150,SalesTaxSummary!N$1)</f>
        <v>248.3</v>
      </c>
      <c r="Q6" s="43">
        <f>SUMIFS(EventDetails!$P$2:$P$150,EventDetails!$Q$2:$Q$150,SalesTaxSummary!$A6,EventDetails!$L$2:$L$150,SalesTaxSummary!N$1)</f>
        <v>34.08</v>
      </c>
      <c r="R6" s="2">
        <f>COUNTIFS(EventDetails!$Q$2:$Q$150,SalesTaxSummary!$A6,EventDetails!$L$2:$L$150,SalesTaxSummary!R$1)</f>
        <v>0</v>
      </c>
      <c r="S6" s="42">
        <f>SUMIFS(EventDetails!$O$2:$O$150,EventDetails!$Q$2:$Q$150,SalesTaxSummary!$A6,EventDetails!$L$2:$L$150,SalesTaxSummary!R$1)</f>
        <v>0</v>
      </c>
      <c r="T6" s="42">
        <f>SUMIFS(EventDetails!$N$2:$N$150,EventDetails!$Q$2:$Q$150,SalesTaxSummary!$A6,EventDetails!$L$2:$L$150,SalesTaxSummary!R$1)</f>
        <v>0</v>
      </c>
      <c r="U6" s="43">
        <f>SUMIFS(EventDetails!$P$2:$P$150,EventDetails!$Q$2:$Q$150,SalesTaxSummary!$A6,EventDetails!$L$2:$L$150,SalesTaxSummary!R$1)</f>
        <v>0</v>
      </c>
    </row>
    <row r="7" spans="1:21" x14ac:dyDescent="0.35">
      <c r="A7" t="s">
        <v>673</v>
      </c>
      <c r="B7" s="2">
        <f>COUNTIFS(EventDetails!$Q$2:$Q$150,SalesTaxSummary!$A7,EventDetails!$L$2:$L$150,SalesTaxSummary!B$1)</f>
        <v>0</v>
      </c>
      <c r="C7" s="42">
        <f>SUMIFS(EventDetails!$O$2:$O$150,EventDetails!$Q$2:$Q$150,SalesTaxSummary!$A7,EventDetails!$L$2:$L$150,SalesTaxSummary!B$1)</f>
        <v>0</v>
      </c>
      <c r="D7" s="42">
        <f>SUMIFS(EventDetails!$N$2:$N$150,EventDetails!$Q$2:$Q$150,SalesTaxSummary!$A7,EventDetails!$L$2:$L$150,SalesTaxSummary!B$1)</f>
        <v>0</v>
      </c>
      <c r="E7" s="43">
        <f>SUMIFS(EventDetails!$P$2:$P$150,EventDetails!$Q$2:$Q$150,SalesTaxSummary!$A7,EventDetails!$L$2:$L$150,SalesTaxSummary!B$1)</f>
        <v>0</v>
      </c>
      <c r="F7" s="2">
        <f>COUNTIFS(EventDetails!$Q$2:$Q$150,SalesTaxSummary!$A7,EventDetails!$L$2:$L$150,SalesTaxSummary!F$1)</f>
        <v>0</v>
      </c>
      <c r="G7" s="42">
        <f>SUMIFS(EventDetails!$O$2:$O$150,EventDetails!$Q$2:$Q$150,SalesTaxSummary!$A7,EventDetails!$L$2:$L$150,SalesTaxSummary!F$1)</f>
        <v>0</v>
      </c>
      <c r="H7" s="42">
        <f>SUMIFS(EventDetails!$N$2:$N$150,EventDetails!$Q$2:$Q$150,SalesTaxSummary!$A7,EventDetails!$L$2:$L$150,SalesTaxSummary!F$1)</f>
        <v>0</v>
      </c>
      <c r="I7" s="43">
        <f>SUMIFS(EventDetails!$P$2:$P$150,EventDetails!$Q$2:$Q$150,SalesTaxSummary!$A7,EventDetails!$L$2:$L$150,SalesTaxSummary!F$1)</f>
        <v>0</v>
      </c>
      <c r="J7" s="2">
        <f>COUNTIFS(EventDetails!$Q$2:$Q$150,SalesTaxSummary!$A7,EventDetails!$L$2:$L$150,SalesTaxSummary!J$1)</f>
        <v>1</v>
      </c>
      <c r="K7" s="42">
        <f>SUMIFS(EventDetails!$O$2:$O$150,EventDetails!$Q$2:$Q$150,SalesTaxSummary!$A7,EventDetails!$L$2:$L$150,SalesTaxSummary!J$1)</f>
        <v>66</v>
      </c>
      <c r="L7" s="42">
        <f>SUMIFS(EventDetails!$N$2:$N$150,EventDetails!$Q$2:$Q$150,SalesTaxSummary!$A7,EventDetails!$L$2:$L$150,SalesTaxSummary!J$1)</f>
        <v>101</v>
      </c>
      <c r="M7" s="43">
        <f>SUMIFS(EventDetails!$P$2:$P$150,EventDetails!$Q$2:$Q$150,SalesTaxSummary!$A7,EventDetails!$L$2:$L$150,SalesTaxSummary!J$1)</f>
        <v>13.861000000000001</v>
      </c>
      <c r="N7" s="2">
        <f>COUNTIFS(EventDetails!$Q$2:$Q$150,SalesTaxSummary!$A7,EventDetails!$L$2:$L$150,SalesTaxSummary!N$1)</f>
        <v>0</v>
      </c>
      <c r="O7" s="42">
        <f>SUMIFS(EventDetails!$O$2:$O$150,EventDetails!$Q$2:$Q$150,SalesTaxSummary!$A7,EventDetails!$L$2:$L$150,SalesTaxSummary!N$1)</f>
        <v>0</v>
      </c>
      <c r="P7" s="42">
        <f>SUMIFS(EventDetails!$N$2:$N$150,EventDetails!$Q$2:$Q$150,SalesTaxSummary!$A7,EventDetails!$L$2:$L$150,SalesTaxSummary!N$1)</f>
        <v>0</v>
      </c>
      <c r="Q7" s="43">
        <f>SUMIFS(EventDetails!$P$2:$P$150,EventDetails!$Q$2:$Q$150,SalesTaxSummary!$A7,EventDetails!$L$2:$L$150,SalesTaxSummary!N$1)</f>
        <v>0</v>
      </c>
      <c r="R7" s="2">
        <f>COUNTIFS(EventDetails!$Q$2:$Q$150,SalesTaxSummary!$A7,EventDetails!$L$2:$L$150,SalesTaxSummary!R$1)</f>
        <v>0</v>
      </c>
      <c r="S7" s="42">
        <f>SUMIFS(EventDetails!$O$2:$O$150,EventDetails!$Q$2:$Q$150,SalesTaxSummary!$A7,EventDetails!$L$2:$L$150,SalesTaxSummary!R$1)</f>
        <v>0</v>
      </c>
      <c r="T7" s="42">
        <f>SUMIFS(EventDetails!$N$2:$N$150,EventDetails!$Q$2:$Q$150,SalesTaxSummary!$A7,EventDetails!$L$2:$L$150,SalesTaxSummary!R$1)</f>
        <v>0</v>
      </c>
      <c r="U7" s="43">
        <f>SUMIFS(EventDetails!$P$2:$P$150,EventDetails!$Q$2:$Q$150,SalesTaxSummary!$A7,EventDetails!$L$2:$L$150,SalesTaxSummary!R$1)</f>
        <v>0</v>
      </c>
    </row>
    <row r="8" spans="1:21" x14ac:dyDescent="0.35">
      <c r="A8" t="s">
        <v>702</v>
      </c>
      <c r="B8" s="2">
        <f>COUNTIFS(EventDetails!$Q$2:$Q$150,SalesTaxSummary!$A8,EventDetails!$L$2:$L$150,SalesTaxSummary!B$1)</f>
        <v>0</v>
      </c>
      <c r="C8" s="42">
        <f>SUMIFS(EventDetails!$O$2:$O$150,EventDetails!$Q$2:$Q$150,SalesTaxSummary!$A8,EventDetails!$L$2:$L$150,SalesTaxSummary!B$1)</f>
        <v>0</v>
      </c>
      <c r="D8" s="42">
        <f>SUMIFS(EventDetails!$N$2:$N$150,EventDetails!$Q$2:$Q$150,SalesTaxSummary!$A8,EventDetails!$L$2:$L$150,SalesTaxSummary!B$1)</f>
        <v>0</v>
      </c>
      <c r="E8" s="43">
        <f>SUMIFS(EventDetails!$P$2:$P$150,EventDetails!$Q$2:$Q$150,SalesTaxSummary!$A8,EventDetails!$L$2:$L$150,SalesTaxSummary!B$1)</f>
        <v>0</v>
      </c>
      <c r="F8" s="2">
        <f>COUNTIFS(EventDetails!$Q$2:$Q$150,SalesTaxSummary!$A8,EventDetails!$L$2:$L$150,SalesTaxSummary!F$1)</f>
        <v>0</v>
      </c>
      <c r="G8" s="42">
        <f>SUMIFS(EventDetails!$O$2:$O$150,EventDetails!$Q$2:$Q$150,SalesTaxSummary!$A8,EventDetails!$L$2:$L$150,SalesTaxSummary!F$1)</f>
        <v>0</v>
      </c>
      <c r="H8" s="42">
        <f>SUMIFS(EventDetails!$N$2:$N$150,EventDetails!$Q$2:$Q$150,SalesTaxSummary!$A8,EventDetails!$L$2:$L$150,SalesTaxSummary!F$1)</f>
        <v>0</v>
      </c>
      <c r="I8" s="43">
        <f>SUMIFS(EventDetails!$P$2:$P$150,EventDetails!$Q$2:$Q$150,SalesTaxSummary!$A8,EventDetails!$L$2:$L$150,SalesTaxSummary!F$1)</f>
        <v>0</v>
      </c>
      <c r="J8" s="2">
        <f>COUNTIFS(EventDetails!$Q$2:$Q$150,SalesTaxSummary!$A8,EventDetails!$L$2:$L$150,SalesTaxSummary!J$1)</f>
        <v>1</v>
      </c>
      <c r="K8" s="42">
        <f>SUMIFS(EventDetails!$O$2:$O$150,EventDetails!$Q$2:$Q$150,SalesTaxSummary!$A8,EventDetails!$L$2:$L$150,SalesTaxSummary!J$1)</f>
        <v>-81.28</v>
      </c>
      <c r="L8" s="42">
        <f>SUMIFS(EventDetails!$N$2:$N$150,EventDetails!$Q$2:$Q$150,SalesTaxSummary!$A8,EventDetails!$L$2:$L$150,SalesTaxSummary!J$1)</f>
        <v>224.28</v>
      </c>
      <c r="M8" s="43">
        <f>SUMIFS(EventDetails!$P$2:$P$150,EventDetails!$Q$2:$Q$150,SalesTaxSummary!$A8,EventDetails!$L$2:$L$150,SalesTaxSummary!J$1)</f>
        <v>7.2929999999999993</v>
      </c>
      <c r="N8" s="2">
        <f>COUNTIFS(EventDetails!$Q$2:$Q$150,SalesTaxSummary!$A8,EventDetails!$L$2:$L$150,SalesTaxSummary!N$1)</f>
        <v>1</v>
      </c>
      <c r="O8" s="42">
        <f>SUMIFS(EventDetails!$O$2:$O$150,EventDetails!$Q$2:$Q$150,SalesTaxSummary!$A8,EventDetails!$L$2:$L$150,SalesTaxSummary!N$1)</f>
        <v>57.125</v>
      </c>
      <c r="P8" s="42">
        <f>SUMIFS(EventDetails!$N$2:$N$150,EventDetails!$Q$2:$Q$150,SalesTaxSummary!$A8,EventDetails!$L$2:$L$150,SalesTaxSummary!N$1)</f>
        <v>25.375</v>
      </c>
      <c r="Q8" s="43">
        <f>SUMIFS(EventDetails!$P$2:$P$150,EventDetails!$Q$2:$Q$150,SalesTaxSummary!$A8,EventDetails!$L$2:$L$150,SalesTaxSummary!N$1)</f>
        <v>7.8375000000000004</v>
      </c>
      <c r="R8" s="2">
        <f>COUNTIFS(EventDetails!$Q$2:$Q$150,SalesTaxSummary!$A8,EventDetails!$L$2:$L$150,SalesTaxSummary!R$1)</f>
        <v>0</v>
      </c>
      <c r="S8" s="42">
        <f>SUMIFS(EventDetails!$O$2:$O$150,EventDetails!$Q$2:$Q$150,SalesTaxSummary!$A8,EventDetails!$L$2:$L$150,SalesTaxSummary!R$1)</f>
        <v>0</v>
      </c>
      <c r="T8" s="42">
        <f>SUMIFS(EventDetails!$N$2:$N$150,EventDetails!$Q$2:$Q$150,SalesTaxSummary!$A8,EventDetails!$L$2:$L$150,SalesTaxSummary!R$1)</f>
        <v>0</v>
      </c>
      <c r="U8" s="43">
        <f>SUMIFS(EventDetails!$P$2:$P$150,EventDetails!$Q$2:$Q$150,SalesTaxSummary!$A8,EventDetails!$L$2:$L$150,SalesTaxSummary!R$1)</f>
        <v>0</v>
      </c>
    </row>
    <row r="9" spans="1:21" x14ac:dyDescent="0.35">
      <c r="A9" t="s">
        <v>682</v>
      </c>
      <c r="B9" s="2">
        <f>COUNTIFS(EventDetails!$Q$2:$Q$150,SalesTaxSummary!$A9,EventDetails!$L$2:$L$150,SalesTaxSummary!B$1)</f>
        <v>0</v>
      </c>
      <c r="C9" s="42">
        <f>SUMIFS(EventDetails!$O$2:$O$150,EventDetails!$Q$2:$Q$150,SalesTaxSummary!$A9,EventDetails!$L$2:$L$150,SalesTaxSummary!B$1)</f>
        <v>0</v>
      </c>
      <c r="D9" s="42">
        <f>SUMIFS(EventDetails!$N$2:$N$150,EventDetails!$Q$2:$Q$150,SalesTaxSummary!$A9,EventDetails!$L$2:$L$150,SalesTaxSummary!B$1)</f>
        <v>0</v>
      </c>
      <c r="E9" s="43">
        <f>SUMIFS(EventDetails!$P$2:$P$150,EventDetails!$Q$2:$Q$150,SalesTaxSummary!$A9,EventDetails!$L$2:$L$150,SalesTaxSummary!B$1)</f>
        <v>0</v>
      </c>
      <c r="F9" s="2">
        <f>COUNTIFS(EventDetails!$Q$2:$Q$150,SalesTaxSummary!$A9,EventDetails!$L$2:$L$150,SalesTaxSummary!F$1)</f>
        <v>0</v>
      </c>
      <c r="G9" s="42">
        <f>SUMIFS(EventDetails!$O$2:$O$150,EventDetails!$Q$2:$Q$150,SalesTaxSummary!$A9,EventDetails!$L$2:$L$150,SalesTaxSummary!F$1)</f>
        <v>0</v>
      </c>
      <c r="H9" s="42">
        <f>SUMIFS(EventDetails!$N$2:$N$150,EventDetails!$Q$2:$Q$150,SalesTaxSummary!$A9,EventDetails!$L$2:$L$150,SalesTaxSummary!F$1)</f>
        <v>0</v>
      </c>
      <c r="I9" s="43">
        <f>SUMIFS(EventDetails!$P$2:$P$150,EventDetails!$Q$2:$Q$150,SalesTaxSummary!$A9,EventDetails!$L$2:$L$150,SalesTaxSummary!F$1)</f>
        <v>0</v>
      </c>
      <c r="J9" s="2">
        <f>COUNTIFS(EventDetails!$Q$2:$Q$150,SalesTaxSummary!$A9,EventDetails!$L$2:$L$150,SalesTaxSummary!J$1)</f>
        <v>0</v>
      </c>
      <c r="K9" s="42">
        <f>SUMIFS(EventDetails!$O$2:$O$150,EventDetails!$Q$2:$Q$150,SalesTaxSummary!$A9,EventDetails!$L$2:$L$150,SalesTaxSummary!J$1)</f>
        <v>0</v>
      </c>
      <c r="L9" s="42">
        <f>SUMIFS(EventDetails!$N$2:$N$150,EventDetails!$Q$2:$Q$150,SalesTaxSummary!$A9,EventDetails!$L$2:$L$150,SalesTaxSummary!J$1)</f>
        <v>0</v>
      </c>
      <c r="M9" s="43">
        <f>SUMIFS(EventDetails!$P$2:$P$150,EventDetails!$Q$2:$Q$150,SalesTaxSummary!$A9,EventDetails!$L$2:$L$150,SalesTaxSummary!J$1)</f>
        <v>0</v>
      </c>
      <c r="N9" s="2">
        <f>COUNTIFS(EventDetails!$Q$2:$Q$150,SalesTaxSummary!$A9,EventDetails!$L$2:$L$150,SalesTaxSummary!N$1)</f>
        <v>0</v>
      </c>
      <c r="O9" s="42">
        <f>SUMIFS(EventDetails!$O$2:$O$150,EventDetails!$Q$2:$Q$150,SalesTaxSummary!$A9,EventDetails!$L$2:$L$150,SalesTaxSummary!N$1)</f>
        <v>0</v>
      </c>
      <c r="P9" s="42">
        <f>SUMIFS(EventDetails!$N$2:$N$150,EventDetails!$Q$2:$Q$150,SalesTaxSummary!$A9,EventDetails!$L$2:$L$150,SalesTaxSummary!N$1)</f>
        <v>0</v>
      </c>
      <c r="Q9" s="43">
        <f>SUMIFS(EventDetails!$P$2:$P$150,EventDetails!$Q$2:$Q$150,SalesTaxSummary!$A9,EventDetails!$L$2:$L$150,SalesTaxSummary!N$1)</f>
        <v>0</v>
      </c>
      <c r="R9" s="2">
        <f>COUNTIFS(EventDetails!$Q$2:$Q$150,SalesTaxSummary!$A9,EventDetails!$L$2:$L$150,SalesTaxSummary!R$1)</f>
        <v>0</v>
      </c>
      <c r="S9" s="42">
        <f>SUMIFS(EventDetails!$O$2:$O$150,EventDetails!$Q$2:$Q$150,SalesTaxSummary!$A9,EventDetails!$L$2:$L$150,SalesTaxSummary!R$1)</f>
        <v>0</v>
      </c>
      <c r="T9" s="42">
        <f>SUMIFS(EventDetails!$N$2:$N$150,EventDetails!$Q$2:$Q$150,SalesTaxSummary!$A9,EventDetails!$L$2:$L$150,SalesTaxSummary!R$1)</f>
        <v>0</v>
      </c>
      <c r="U9" s="43">
        <f>SUMIFS(EventDetails!$P$2:$P$150,EventDetails!$Q$2:$Q$150,SalesTaxSummary!$A9,EventDetails!$L$2:$L$150,SalesTaxSummary!R$1)</f>
        <v>0</v>
      </c>
    </row>
    <row r="10" spans="1:21" x14ac:dyDescent="0.35">
      <c r="A10" t="s">
        <v>719</v>
      </c>
      <c r="B10" s="2">
        <f>COUNTIFS(EventDetails!$Q$2:$Q$150,SalesTaxSummary!$A10,EventDetails!$L$2:$L$150,SalesTaxSummary!B$1)</f>
        <v>0</v>
      </c>
      <c r="C10" s="42">
        <f>SUMIFS(EventDetails!$O$2:$O$150,EventDetails!$Q$2:$Q$150,SalesTaxSummary!$A10,EventDetails!$L$2:$L$150,SalesTaxSummary!B$1)</f>
        <v>0</v>
      </c>
      <c r="D10" s="42">
        <f>SUMIFS(EventDetails!$N$2:$N$150,EventDetails!$Q$2:$Q$150,SalesTaxSummary!$A10,EventDetails!$L$2:$L$150,SalesTaxSummary!B$1)</f>
        <v>0</v>
      </c>
      <c r="E10" s="43">
        <f>SUMIFS(EventDetails!$P$2:$P$150,EventDetails!$Q$2:$Q$150,SalesTaxSummary!$A10,EventDetails!$L$2:$L$150,SalesTaxSummary!B$1)</f>
        <v>0</v>
      </c>
      <c r="F10" s="2">
        <f>COUNTIFS(EventDetails!$Q$2:$Q$150,SalesTaxSummary!$A10,EventDetails!$L$2:$L$150,SalesTaxSummary!F$1)</f>
        <v>0</v>
      </c>
      <c r="G10" s="42">
        <f>SUMIFS(EventDetails!$O$2:$O$150,EventDetails!$Q$2:$Q$150,SalesTaxSummary!$A10,EventDetails!$L$2:$L$150,SalesTaxSummary!F$1)</f>
        <v>0</v>
      </c>
      <c r="H10" s="42">
        <f>SUMIFS(EventDetails!$N$2:$N$150,EventDetails!$Q$2:$Q$150,SalesTaxSummary!$A10,EventDetails!$L$2:$L$150,SalesTaxSummary!F$1)</f>
        <v>0</v>
      </c>
      <c r="I10" s="43">
        <f>SUMIFS(EventDetails!$P$2:$P$150,EventDetails!$Q$2:$Q$150,SalesTaxSummary!$A10,EventDetails!$L$2:$L$150,SalesTaxSummary!F$1)</f>
        <v>0</v>
      </c>
      <c r="J10" s="2">
        <f>COUNTIFS(EventDetails!$Q$2:$Q$150,SalesTaxSummary!$A10,EventDetails!$L$2:$L$150,SalesTaxSummary!J$1)</f>
        <v>0</v>
      </c>
      <c r="K10" s="42">
        <f>SUMIFS(EventDetails!$O$2:$O$150,EventDetails!$Q$2:$Q$150,SalesTaxSummary!$A10,EventDetails!$L$2:$L$150,SalesTaxSummary!J$1)</f>
        <v>0</v>
      </c>
      <c r="L10" s="42">
        <f>SUMIFS(EventDetails!$N$2:$N$150,EventDetails!$Q$2:$Q$150,SalesTaxSummary!$A10,EventDetails!$L$2:$L$150,SalesTaxSummary!J$1)</f>
        <v>0</v>
      </c>
      <c r="M10" s="43">
        <f>SUMIFS(EventDetails!$P$2:$P$150,EventDetails!$Q$2:$Q$150,SalesTaxSummary!$A10,EventDetails!$L$2:$L$150,SalesTaxSummary!J$1)</f>
        <v>0</v>
      </c>
      <c r="N10" s="2">
        <f>COUNTIFS(EventDetails!$Q$2:$Q$150,SalesTaxSummary!$A10,EventDetails!$L$2:$L$150,SalesTaxSummary!N$1)</f>
        <v>0</v>
      </c>
      <c r="O10" s="42">
        <f>SUMIFS(EventDetails!$O$2:$O$150,EventDetails!$Q$2:$Q$150,SalesTaxSummary!$A10,EventDetails!$L$2:$L$150,SalesTaxSummary!N$1)</f>
        <v>0</v>
      </c>
      <c r="P10" s="42">
        <f>SUMIFS(EventDetails!$N$2:$N$150,EventDetails!$Q$2:$Q$150,SalesTaxSummary!$A10,EventDetails!$L$2:$L$150,SalesTaxSummary!N$1)</f>
        <v>0</v>
      </c>
      <c r="Q10" s="43">
        <f>SUMIFS(EventDetails!$P$2:$P$150,EventDetails!$Q$2:$Q$150,SalesTaxSummary!$A10,EventDetails!$L$2:$L$150,SalesTaxSummary!N$1)</f>
        <v>0</v>
      </c>
      <c r="R10" s="2">
        <f>COUNTIFS(EventDetails!$Q$2:$Q$150,SalesTaxSummary!$A10,EventDetails!$L$2:$L$150,SalesTaxSummary!R$1)</f>
        <v>1</v>
      </c>
      <c r="S10" s="42">
        <f>SUMIFS(EventDetails!$O$2:$O$150,EventDetails!$Q$2:$Q$150,SalesTaxSummary!$A10,EventDetails!$L$2:$L$150,SalesTaxSummary!R$1)</f>
        <v>70.48</v>
      </c>
      <c r="T10" s="42">
        <f>SUMIFS(EventDetails!$N$2:$N$150,EventDetails!$Q$2:$Q$150,SalesTaxSummary!$A10,EventDetails!$L$2:$L$150,SalesTaxSummary!R$1)</f>
        <v>13.02</v>
      </c>
      <c r="U10" s="43">
        <f>SUMIFS(EventDetails!$P$2:$P$150,EventDetails!$Q$2:$Q$150,SalesTaxSummary!$A10,EventDetails!$L$2:$L$150,SalesTaxSummary!R$1)</f>
        <v>6.8470000000000004</v>
      </c>
    </row>
    <row r="11" spans="1:21" x14ac:dyDescent="0.35">
      <c r="A11" t="s">
        <v>667</v>
      </c>
      <c r="B11" s="2">
        <f>COUNTIFS(EventDetails!$Q$2:$Q$150,SalesTaxSummary!$A11,EventDetails!$L$2:$L$150,SalesTaxSummary!B$1)</f>
        <v>0</v>
      </c>
      <c r="C11" s="42">
        <f>SUMIFS(EventDetails!$O$2:$O$150,EventDetails!$Q$2:$Q$150,SalesTaxSummary!$A11,EventDetails!$L$2:$L$150,SalesTaxSummary!B$1)</f>
        <v>0</v>
      </c>
      <c r="D11" s="42">
        <f>SUMIFS(EventDetails!$N$2:$N$150,EventDetails!$Q$2:$Q$150,SalesTaxSummary!$A11,EventDetails!$L$2:$L$150,SalesTaxSummary!B$1)</f>
        <v>0</v>
      </c>
      <c r="E11" s="43">
        <f>SUMIFS(EventDetails!$P$2:$P$150,EventDetails!$Q$2:$Q$150,SalesTaxSummary!$A11,EventDetails!$L$2:$L$150,SalesTaxSummary!B$1)</f>
        <v>0</v>
      </c>
      <c r="F11" s="2">
        <f>COUNTIFS(EventDetails!$Q$2:$Q$150,SalesTaxSummary!$A11,EventDetails!$L$2:$L$150,SalesTaxSummary!F$1)</f>
        <v>0</v>
      </c>
      <c r="G11" s="42">
        <f>SUMIFS(EventDetails!$O$2:$O$150,EventDetails!$Q$2:$Q$150,SalesTaxSummary!$A11,EventDetails!$L$2:$L$150,SalesTaxSummary!F$1)</f>
        <v>0</v>
      </c>
      <c r="H11" s="42">
        <f>SUMIFS(EventDetails!$N$2:$N$150,EventDetails!$Q$2:$Q$150,SalesTaxSummary!$A11,EventDetails!$L$2:$L$150,SalesTaxSummary!F$1)</f>
        <v>0</v>
      </c>
      <c r="I11" s="43">
        <f>SUMIFS(EventDetails!$P$2:$P$150,EventDetails!$Q$2:$Q$150,SalesTaxSummary!$A11,EventDetails!$L$2:$L$150,SalesTaxSummary!F$1)</f>
        <v>0</v>
      </c>
      <c r="J11" s="2">
        <f>COUNTIFS(EventDetails!$Q$2:$Q$150,SalesTaxSummary!$A11,EventDetails!$L$2:$L$150,SalesTaxSummary!J$1)</f>
        <v>1</v>
      </c>
      <c r="K11" s="42">
        <f>SUMIFS(EventDetails!$O$2:$O$150,EventDetails!$Q$2:$Q$150,SalesTaxSummary!$A11,EventDetails!$L$2:$L$150,SalesTaxSummary!J$1)</f>
        <v>14</v>
      </c>
      <c r="L11" s="42">
        <f>SUMIFS(EventDetails!$N$2:$N$150,EventDetails!$Q$2:$Q$150,SalesTaxSummary!$A11,EventDetails!$L$2:$L$150,SalesTaxSummary!J$1)</f>
        <v>192</v>
      </c>
      <c r="M11" s="43">
        <f>SUMIFS(EventDetails!$P$2:$P$150,EventDetails!$Q$2:$Q$150,SalesTaxSummary!$A11,EventDetails!$L$2:$L$150,SalesTaxSummary!J$1)</f>
        <v>11.536</v>
      </c>
      <c r="N11" s="2">
        <f>COUNTIFS(EventDetails!$Q$2:$Q$150,SalesTaxSummary!$A11,EventDetails!$L$2:$L$150,SalesTaxSummary!N$1)</f>
        <v>0</v>
      </c>
      <c r="O11" s="42">
        <f>SUMIFS(EventDetails!$O$2:$O$150,EventDetails!$Q$2:$Q$150,SalesTaxSummary!$A11,EventDetails!$L$2:$L$150,SalesTaxSummary!N$1)</f>
        <v>0</v>
      </c>
      <c r="P11" s="42">
        <f>SUMIFS(EventDetails!$N$2:$N$150,EventDetails!$Q$2:$Q$150,SalesTaxSummary!$A11,EventDetails!$L$2:$L$150,SalesTaxSummary!N$1)</f>
        <v>0</v>
      </c>
      <c r="Q11" s="43">
        <f>SUMIFS(EventDetails!$P$2:$P$150,EventDetails!$Q$2:$Q$150,SalesTaxSummary!$A11,EventDetails!$L$2:$L$150,SalesTaxSummary!N$1)</f>
        <v>0</v>
      </c>
      <c r="R11" s="2">
        <f>COUNTIFS(EventDetails!$Q$2:$Q$150,SalesTaxSummary!$A11,EventDetails!$L$2:$L$150,SalesTaxSummary!R$1)</f>
        <v>1</v>
      </c>
      <c r="S11" s="42">
        <f>SUMIFS(EventDetails!$O$2:$O$150,EventDetails!$Q$2:$Q$150,SalesTaxSummary!$A11,EventDetails!$L$2:$L$150,SalesTaxSummary!R$1)</f>
        <v>74.674999999999997</v>
      </c>
      <c r="T11" s="42">
        <f>SUMIFS(EventDetails!$N$2:$N$150,EventDetails!$Q$2:$Q$150,SalesTaxSummary!$A11,EventDetails!$L$2:$L$150,SalesTaxSummary!R$1)</f>
        <v>26.825000000000003</v>
      </c>
      <c r="U11" s="43">
        <f>SUMIFS(EventDetails!$P$2:$P$150,EventDetails!$Q$2:$Q$150,SalesTaxSummary!$A11,EventDetails!$L$2:$L$150,SalesTaxSummary!R$1)</f>
        <v>5.5825000000000005</v>
      </c>
    </row>
    <row r="12" spans="1:21" x14ac:dyDescent="0.35">
      <c r="A12" t="s">
        <v>722</v>
      </c>
      <c r="B12" s="2">
        <f>COUNTIFS(EventDetails!$Q$2:$Q$150,SalesTaxSummary!$A12,EventDetails!$L$2:$L$150,SalesTaxSummary!B$1)</f>
        <v>0</v>
      </c>
      <c r="C12" s="42">
        <f>SUMIFS(EventDetails!$O$2:$O$150,EventDetails!$Q$2:$Q$150,SalesTaxSummary!$A12,EventDetails!$L$2:$L$150,SalesTaxSummary!B$1)</f>
        <v>0</v>
      </c>
      <c r="D12" s="42">
        <f>SUMIFS(EventDetails!$N$2:$N$150,EventDetails!$Q$2:$Q$150,SalesTaxSummary!$A12,EventDetails!$L$2:$L$150,SalesTaxSummary!B$1)</f>
        <v>0</v>
      </c>
      <c r="E12" s="43">
        <f>SUMIFS(EventDetails!$P$2:$P$150,EventDetails!$Q$2:$Q$150,SalesTaxSummary!$A12,EventDetails!$L$2:$L$150,SalesTaxSummary!B$1)</f>
        <v>0</v>
      </c>
      <c r="F12" s="2">
        <f>COUNTIFS(EventDetails!$Q$2:$Q$150,SalesTaxSummary!$A12,EventDetails!$L$2:$L$150,SalesTaxSummary!F$1)</f>
        <v>0</v>
      </c>
      <c r="G12" s="42">
        <f>SUMIFS(EventDetails!$O$2:$O$150,EventDetails!$Q$2:$Q$150,SalesTaxSummary!$A12,EventDetails!$L$2:$L$150,SalesTaxSummary!F$1)</f>
        <v>0</v>
      </c>
      <c r="H12" s="42">
        <f>SUMIFS(EventDetails!$N$2:$N$150,EventDetails!$Q$2:$Q$150,SalesTaxSummary!$A12,EventDetails!$L$2:$L$150,SalesTaxSummary!F$1)</f>
        <v>0</v>
      </c>
      <c r="I12" s="43">
        <f>SUMIFS(EventDetails!$P$2:$P$150,EventDetails!$Q$2:$Q$150,SalesTaxSummary!$A12,EventDetails!$L$2:$L$150,SalesTaxSummary!F$1)</f>
        <v>0</v>
      </c>
      <c r="J12" s="2">
        <f>COUNTIFS(EventDetails!$Q$2:$Q$150,SalesTaxSummary!$A12,EventDetails!$L$2:$L$150,SalesTaxSummary!J$1)</f>
        <v>0</v>
      </c>
      <c r="K12" s="42">
        <f>SUMIFS(EventDetails!$O$2:$O$150,EventDetails!$Q$2:$Q$150,SalesTaxSummary!$A12,EventDetails!$L$2:$L$150,SalesTaxSummary!J$1)</f>
        <v>0</v>
      </c>
      <c r="L12" s="42">
        <f>SUMIFS(EventDetails!$N$2:$N$150,EventDetails!$Q$2:$Q$150,SalesTaxSummary!$A12,EventDetails!$L$2:$L$150,SalesTaxSummary!J$1)</f>
        <v>0</v>
      </c>
      <c r="M12" s="43">
        <f>SUMIFS(EventDetails!$P$2:$P$150,EventDetails!$Q$2:$Q$150,SalesTaxSummary!$A12,EventDetails!$L$2:$L$150,SalesTaxSummary!J$1)</f>
        <v>0</v>
      </c>
      <c r="N12" s="2">
        <f>COUNTIFS(EventDetails!$Q$2:$Q$150,SalesTaxSummary!$A12,EventDetails!$L$2:$L$150,SalesTaxSummary!N$1)</f>
        <v>0</v>
      </c>
      <c r="O12" s="42">
        <f>SUMIFS(EventDetails!$O$2:$O$150,EventDetails!$Q$2:$Q$150,SalesTaxSummary!$A12,EventDetails!$L$2:$L$150,SalesTaxSummary!N$1)</f>
        <v>0</v>
      </c>
      <c r="P12" s="42">
        <f>SUMIFS(EventDetails!$N$2:$N$150,EventDetails!$Q$2:$Q$150,SalesTaxSummary!$A12,EventDetails!$L$2:$L$150,SalesTaxSummary!N$1)</f>
        <v>0</v>
      </c>
      <c r="Q12" s="43">
        <f>SUMIFS(EventDetails!$P$2:$P$150,EventDetails!$Q$2:$Q$150,SalesTaxSummary!$A12,EventDetails!$L$2:$L$150,SalesTaxSummary!N$1)</f>
        <v>0</v>
      </c>
      <c r="R12" s="2">
        <f>COUNTIFS(EventDetails!$Q$2:$Q$150,SalesTaxSummary!$A12,EventDetails!$L$2:$L$150,SalesTaxSummary!R$1)</f>
        <v>0</v>
      </c>
      <c r="S12" s="42">
        <f>SUMIFS(EventDetails!$O$2:$O$150,EventDetails!$Q$2:$Q$150,SalesTaxSummary!$A12,EventDetails!$L$2:$L$150,SalesTaxSummary!R$1)</f>
        <v>0</v>
      </c>
      <c r="T12" s="42">
        <f>SUMIFS(EventDetails!$N$2:$N$150,EventDetails!$Q$2:$Q$150,SalesTaxSummary!$A12,EventDetails!$L$2:$L$150,SalesTaxSummary!R$1)</f>
        <v>0</v>
      </c>
      <c r="U12" s="43">
        <f>SUMIFS(EventDetails!$P$2:$P$150,EventDetails!$Q$2:$Q$150,SalesTaxSummary!$A12,EventDetails!$L$2:$L$150,SalesTaxSummary!R$1)</f>
        <v>0</v>
      </c>
    </row>
    <row r="13" spans="1:21" x14ac:dyDescent="0.35">
      <c r="A13" t="s">
        <v>708</v>
      </c>
      <c r="B13" s="2">
        <f>COUNTIFS(EventDetails!$Q$2:$Q$150,SalesTaxSummary!$A13,EventDetails!$L$2:$L$150,SalesTaxSummary!B$1)</f>
        <v>0</v>
      </c>
      <c r="C13" s="42">
        <f>SUMIFS(EventDetails!$O$2:$O$150,EventDetails!$Q$2:$Q$150,SalesTaxSummary!$A13,EventDetails!$L$2:$L$150,SalesTaxSummary!B$1)</f>
        <v>0</v>
      </c>
      <c r="D13" s="42">
        <f>SUMIFS(EventDetails!$N$2:$N$150,EventDetails!$Q$2:$Q$150,SalesTaxSummary!$A13,EventDetails!$L$2:$L$150,SalesTaxSummary!B$1)</f>
        <v>0</v>
      </c>
      <c r="E13" s="43">
        <f>SUMIFS(EventDetails!$P$2:$P$150,EventDetails!$Q$2:$Q$150,SalesTaxSummary!$A13,EventDetails!$L$2:$L$150,SalesTaxSummary!B$1)</f>
        <v>0</v>
      </c>
      <c r="F13" s="2">
        <f>COUNTIFS(EventDetails!$Q$2:$Q$150,SalesTaxSummary!$A13,EventDetails!$L$2:$L$150,SalesTaxSummary!F$1)</f>
        <v>0</v>
      </c>
      <c r="G13" s="42">
        <f>SUMIFS(EventDetails!$O$2:$O$150,EventDetails!$Q$2:$Q$150,SalesTaxSummary!$A13,EventDetails!$L$2:$L$150,SalesTaxSummary!F$1)</f>
        <v>0</v>
      </c>
      <c r="H13" s="42">
        <f>SUMIFS(EventDetails!$N$2:$N$150,EventDetails!$Q$2:$Q$150,SalesTaxSummary!$A13,EventDetails!$L$2:$L$150,SalesTaxSummary!F$1)</f>
        <v>0</v>
      </c>
      <c r="I13" s="43">
        <f>SUMIFS(EventDetails!$P$2:$P$150,EventDetails!$Q$2:$Q$150,SalesTaxSummary!$A13,EventDetails!$L$2:$L$150,SalesTaxSummary!F$1)</f>
        <v>0</v>
      </c>
      <c r="J13" s="2">
        <f>COUNTIFS(EventDetails!$Q$2:$Q$150,SalesTaxSummary!$A13,EventDetails!$L$2:$L$150,SalesTaxSummary!J$1)</f>
        <v>0</v>
      </c>
      <c r="K13" s="42">
        <f>SUMIFS(EventDetails!$O$2:$O$150,EventDetails!$Q$2:$Q$150,SalesTaxSummary!$A13,EventDetails!$L$2:$L$150,SalesTaxSummary!J$1)</f>
        <v>0</v>
      </c>
      <c r="L13" s="42">
        <f>SUMIFS(EventDetails!$N$2:$N$150,EventDetails!$Q$2:$Q$150,SalesTaxSummary!$A13,EventDetails!$L$2:$L$150,SalesTaxSummary!J$1)</f>
        <v>0</v>
      </c>
      <c r="M13" s="43">
        <f>SUMIFS(EventDetails!$P$2:$P$150,EventDetails!$Q$2:$Q$150,SalesTaxSummary!$A13,EventDetails!$L$2:$L$150,SalesTaxSummary!J$1)</f>
        <v>0</v>
      </c>
      <c r="N13" s="2">
        <f>COUNTIFS(EventDetails!$Q$2:$Q$150,SalesTaxSummary!$A13,EventDetails!$L$2:$L$150,SalesTaxSummary!N$1)</f>
        <v>0</v>
      </c>
      <c r="O13" s="42">
        <f>SUMIFS(EventDetails!$O$2:$O$150,EventDetails!$Q$2:$Q$150,SalesTaxSummary!$A13,EventDetails!$L$2:$L$150,SalesTaxSummary!N$1)</f>
        <v>0</v>
      </c>
      <c r="P13" s="42">
        <f>SUMIFS(EventDetails!$N$2:$N$150,EventDetails!$Q$2:$Q$150,SalesTaxSummary!$A13,EventDetails!$L$2:$L$150,SalesTaxSummary!N$1)</f>
        <v>0</v>
      </c>
      <c r="Q13" s="43">
        <f>SUMIFS(EventDetails!$P$2:$P$150,EventDetails!$Q$2:$Q$150,SalesTaxSummary!$A13,EventDetails!$L$2:$L$150,SalesTaxSummary!N$1)</f>
        <v>0</v>
      </c>
      <c r="R13" s="2">
        <f>COUNTIFS(EventDetails!$Q$2:$Q$150,SalesTaxSummary!$A13,EventDetails!$L$2:$L$150,SalesTaxSummary!R$1)</f>
        <v>0</v>
      </c>
      <c r="S13" s="42">
        <f>SUMIFS(EventDetails!$O$2:$O$150,EventDetails!$Q$2:$Q$150,SalesTaxSummary!$A13,EventDetails!$L$2:$L$150,SalesTaxSummary!R$1)</f>
        <v>0</v>
      </c>
      <c r="T13" s="42">
        <f>SUMIFS(EventDetails!$N$2:$N$150,EventDetails!$Q$2:$Q$150,SalesTaxSummary!$A13,EventDetails!$L$2:$L$150,SalesTaxSummary!R$1)</f>
        <v>0</v>
      </c>
      <c r="U13" s="43">
        <f>SUMIFS(EventDetails!$P$2:$P$150,EventDetails!$Q$2:$Q$150,SalesTaxSummary!$A13,EventDetails!$L$2:$L$150,SalesTaxSummary!R$1)</f>
        <v>0</v>
      </c>
    </row>
    <row r="14" spans="1:21" x14ac:dyDescent="0.35">
      <c r="A14" t="s">
        <v>700</v>
      </c>
      <c r="B14" s="2">
        <f>COUNTIFS(EventDetails!$Q$2:$Q$150,SalesTaxSummary!$A14,EventDetails!$L$2:$L$150,SalesTaxSummary!B$1)</f>
        <v>0</v>
      </c>
      <c r="C14" s="42">
        <f>SUMIFS(EventDetails!$O$2:$O$150,EventDetails!$Q$2:$Q$150,SalesTaxSummary!$A14,EventDetails!$L$2:$L$150,SalesTaxSummary!B$1)</f>
        <v>0</v>
      </c>
      <c r="D14" s="42">
        <f>SUMIFS(EventDetails!$N$2:$N$150,EventDetails!$Q$2:$Q$150,SalesTaxSummary!$A14,EventDetails!$L$2:$L$150,SalesTaxSummary!B$1)</f>
        <v>0</v>
      </c>
      <c r="E14" s="43">
        <f>SUMIFS(EventDetails!$P$2:$P$150,EventDetails!$Q$2:$Q$150,SalesTaxSummary!$A14,EventDetails!$L$2:$L$150,SalesTaxSummary!B$1)</f>
        <v>0</v>
      </c>
      <c r="F14" s="2">
        <f>COUNTIFS(EventDetails!$Q$2:$Q$150,SalesTaxSummary!$A14,EventDetails!$L$2:$L$150,SalesTaxSummary!F$1)</f>
        <v>0</v>
      </c>
      <c r="G14" s="42">
        <f>SUMIFS(EventDetails!$O$2:$O$150,EventDetails!$Q$2:$Q$150,SalesTaxSummary!$A14,EventDetails!$L$2:$L$150,SalesTaxSummary!F$1)</f>
        <v>0</v>
      </c>
      <c r="H14" s="42">
        <f>SUMIFS(EventDetails!$N$2:$N$150,EventDetails!$Q$2:$Q$150,SalesTaxSummary!$A14,EventDetails!$L$2:$L$150,SalesTaxSummary!F$1)</f>
        <v>0</v>
      </c>
      <c r="I14" s="43">
        <f>SUMIFS(EventDetails!$P$2:$P$150,EventDetails!$Q$2:$Q$150,SalesTaxSummary!$A14,EventDetails!$L$2:$L$150,SalesTaxSummary!F$1)</f>
        <v>0</v>
      </c>
      <c r="J14" s="2">
        <f>COUNTIFS(EventDetails!$Q$2:$Q$150,SalesTaxSummary!$A14,EventDetails!$L$2:$L$150,SalesTaxSummary!J$1)</f>
        <v>1</v>
      </c>
      <c r="K14" s="42">
        <f>SUMIFS(EventDetails!$O$2:$O$150,EventDetails!$Q$2:$Q$150,SalesTaxSummary!$A14,EventDetails!$L$2:$L$150,SalesTaxSummary!J$1)</f>
        <v>102.214</v>
      </c>
      <c r="L14" s="42">
        <f>SUMIFS(EventDetails!$N$2:$N$150,EventDetails!$Q$2:$Q$150,SalesTaxSummary!$A14,EventDetails!$L$2:$L$150,SalesTaxSummary!J$1)</f>
        <v>93.786000000000001</v>
      </c>
      <c r="M14" s="43">
        <f>SUMIFS(EventDetails!$P$2:$P$150,EventDetails!$Q$2:$Q$150,SalesTaxSummary!$A14,EventDetails!$L$2:$L$150,SalesTaxSummary!J$1)</f>
        <v>19.208000000000002</v>
      </c>
      <c r="N14" s="2">
        <f>COUNTIFS(EventDetails!$Q$2:$Q$150,SalesTaxSummary!$A14,EventDetails!$L$2:$L$150,SalesTaxSummary!N$1)</f>
        <v>0</v>
      </c>
      <c r="O14" s="42">
        <f>SUMIFS(EventDetails!$O$2:$O$150,EventDetails!$Q$2:$Q$150,SalesTaxSummary!$A14,EventDetails!$L$2:$L$150,SalesTaxSummary!N$1)</f>
        <v>0</v>
      </c>
      <c r="P14" s="42">
        <f>SUMIFS(EventDetails!$N$2:$N$150,EventDetails!$Q$2:$Q$150,SalesTaxSummary!$A14,EventDetails!$L$2:$L$150,SalesTaxSummary!N$1)</f>
        <v>0</v>
      </c>
      <c r="Q14" s="43">
        <f>SUMIFS(EventDetails!$P$2:$P$150,EventDetails!$Q$2:$Q$150,SalesTaxSummary!$A14,EventDetails!$L$2:$L$150,SalesTaxSummary!N$1)</f>
        <v>0</v>
      </c>
      <c r="R14" s="2">
        <f>COUNTIFS(EventDetails!$Q$2:$Q$150,SalesTaxSummary!$A14,EventDetails!$L$2:$L$150,SalesTaxSummary!R$1)</f>
        <v>0</v>
      </c>
      <c r="S14" s="42">
        <f>SUMIFS(EventDetails!$O$2:$O$150,EventDetails!$Q$2:$Q$150,SalesTaxSummary!$A14,EventDetails!$L$2:$L$150,SalesTaxSummary!R$1)</f>
        <v>0</v>
      </c>
      <c r="T14" s="42">
        <f>SUMIFS(EventDetails!$N$2:$N$150,EventDetails!$Q$2:$Q$150,SalesTaxSummary!$A14,EventDetails!$L$2:$L$150,SalesTaxSummary!R$1)</f>
        <v>0</v>
      </c>
      <c r="U14" s="43">
        <f>SUMIFS(EventDetails!$P$2:$P$150,EventDetails!$Q$2:$Q$150,SalesTaxSummary!$A14,EventDetails!$L$2:$L$150,SalesTaxSummary!R$1)</f>
        <v>0</v>
      </c>
    </row>
    <row r="15" spans="1:21" x14ac:dyDescent="0.35">
      <c r="A15" t="s">
        <v>688</v>
      </c>
      <c r="B15" s="2">
        <f>COUNTIFS(EventDetails!$Q$2:$Q$150,SalesTaxSummary!$A15,EventDetails!$L$2:$L$150,SalesTaxSummary!B$1)</f>
        <v>0</v>
      </c>
      <c r="C15" s="42">
        <f>SUMIFS(EventDetails!$O$2:$O$150,EventDetails!$Q$2:$Q$150,SalesTaxSummary!$A15,EventDetails!$L$2:$L$150,SalesTaxSummary!B$1)</f>
        <v>0</v>
      </c>
      <c r="D15" s="42">
        <f>SUMIFS(EventDetails!$N$2:$N$150,EventDetails!$Q$2:$Q$150,SalesTaxSummary!$A15,EventDetails!$L$2:$L$150,SalesTaxSummary!B$1)</f>
        <v>0</v>
      </c>
      <c r="E15" s="43">
        <f>SUMIFS(EventDetails!$P$2:$P$150,EventDetails!$Q$2:$Q$150,SalesTaxSummary!$A15,EventDetails!$L$2:$L$150,SalesTaxSummary!B$1)</f>
        <v>0</v>
      </c>
      <c r="F15" s="2">
        <f>COUNTIFS(EventDetails!$Q$2:$Q$150,SalesTaxSummary!$A15,EventDetails!$L$2:$L$150,SalesTaxSummary!F$1)</f>
        <v>0</v>
      </c>
      <c r="G15" s="42">
        <f>SUMIFS(EventDetails!$O$2:$O$150,EventDetails!$Q$2:$Q$150,SalesTaxSummary!$A15,EventDetails!$L$2:$L$150,SalesTaxSummary!F$1)</f>
        <v>0</v>
      </c>
      <c r="H15" s="42">
        <f>SUMIFS(EventDetails!$N$2:$N$150,EventDetails!$Q$2:$Q$150,SalesTaxSummary!$A15,EventDetails!$L$2:$L$150,SalesTaxSummary!F$1)</f>
        <v>0</v>
      </c>
      <c r="I15" s="43">
        <f>SUMIFS(EventDetails!$P$2:$P$150,EventDetails!$Q$2:$Q$150,SalesTaxSummary!$A15,EventDetails!$L$2:$L$150,SalesTaxSummary!F$1)</f>
        <v>0</v>
      </c>
      <c r="J15" s="2">
        <f>COUNTIFS(EventDetails!$Q$2:$Q$150,SalesTaxSummary!$A15,EventDetails!$L$2:$L$150,SalesTaxSummary!J$1)</f>
        <v>0</v>
      </c>
      <c r="K15" s="42">
        <f>SUMIFS(EventDetails!$O$2:$O$150,EventDetails!$Q$2:$Q$150,SalesTaxSummary!$A15,EventDetails!$L$2:$L$150,SalesTaxSummary!J$1)</f>
        <v>0</v>
      </c>
      <c r="L15" s="42">
        <f>SUMIFS(EventDetails!$N$2:$N$150,EventDetails!$Q$2:$Q$150,SalesTaxSummary!$A15,EventDetails!$L$2:$L$150,SalesTaxSummary!J$1)</f>
        <v>0</v>
      </c>
      <c r="M15" s="43">
        <f>SUMIFS(EventDetails!$P$2:$P$150,EventDetails!$Q$2:$Q$150,SalesTaxSummary!$A15,EventDetails!$L$2:$L$150,SalesTaxSummary!J$1)</f>
        <v>0</v>
      </c>
      <c r="N15" s="2">
        <f>COUNTIFS(EventDetails!$Q$2:$Q$150,SalesTaxSummary!$A15,EventDetails!$L$2:$L$150,SalesTaxSummary!N$1)</f>
        <v>0</v>
      </c>
      <c r="O15" s="42">
        <f>SUMIFS(EventDetails!$O$2:$O$150,EventDetails!$Q$2:$Q$150,SalesTaxSummary!$A15,EventDetails!$L$2:$L$150,SalesTaxSummary!N$1)</f>
        <v>0</v>
      </c>
      <c r="P15" s="42">
        <f>SUMIFS(EventDetails!$N$2:$N$150,EventDetails!$Q$2:$Q$150,SalesTaxSummary!$A15,EventDetails!$L$2:$L$150,SalesTaxSummary!N$1)</f>
        <v>0</v>
      </c>
      <c r="Q15" s="43">
        <f>SUMIFS(EventDetails!$P$2:$P$150,EventDetails!$Q$2:$Q$150,SalesTaxSummary!$A15,EventDetails!$L$2:$L$150,SalesTaxSummary!N$1)</f>
        <v>0</v>
      </c>
      <c r="R15" s="2">
        <f>COUNTIFS(EventDetails!$Q$2:$Q$150,SalesTaxSummary!$A15,EventDetails!$L$2:$L$150,SalesTaxSummary!R$1)</f>
        <v>0</v>
      </c>
      <c r="S15" s="42">
        <f>SUMIFS(EventDetails!$O$2:$O$150,EventDetails!$Q$2:$Q$150,SalesTaxSummary!$A15,EventDetails!$L$2:$L$150,SalesTaxSummary!R$1)</f>
        <v>0</v>
      </c>
      <c r="T15" s="42">
        <f>SUMIFS(EventDetails!$N$2:$N$150,EventDetails!$Q$2:$Q$150,SalesTaxSummary!$A15,EventDetails!$L$2:$L$150,SalesTaxSummary!R$1)</f>
        <v>0</v>
      </c>
      <c r="U15" s="43">
        <f>SUMIFS(EventDetails!$P$2:$P$150,EventDetails!$Q$2:$Q$150,SalesTaxSummary!$A15,EventDetails!$L$2:$L$150,SalesTaxSummary!R$1)</f>
        <v>0</v>
      </c>
    </row>
    <row r="16" spans="1:21" x14ac:dyDescent="0.35">
      <c r="A16" t="s">
        <v>698</v>
      </c>
      <c r="B16" s="2">
        <f>COUNTIFS(EventDetails!$Q$2:$Q$150,SalesTaxSummary!$A16,EventDetails!$L$2:$L$150,SalesTaxSummary!B$1)</f>
        <v>0</v>
      </c>
      <c r="C16" s="42">
        <f>SUMIFS(EventDetails!$O$2:$O$150,EventDetails!$Q$2:$Q$150,SalesTaxSummary!$A16,EventDetails!$L$2:$L$150,SalesTaxSummary!B$1)</f>
        <v>0</v>
      </c>
      <c r="D16" s="42">
        <f>SUMIFS(EventDetails!$N$2:$N$150,EventDetails!$Q$2:$Q$150,SalesTaxSummary!$A16,EventDetails!$L$2:$L$150,SalesTaxSummary!B$1)</f>
        <v>0</v>
      </c>
      <c r="E16" s="43">
        <f>SUMIFS(EventDetails!$P$2:$P$150,EventDetails!$Q$2:$Q$150,SalesTaxSummary!$A16,EventDetails!$L$2:$L$150,SalesTaxSummary!B$1)</f>
        <v>0</v>
      </c>
      <c r="F16" s="2">
        <f>COUNTIFS(EventDetails!$Q$2:$Q$150,SalesTaxSummary!$A16,EventDetails!$L$2:$L$150,SalesTaxSummary!F$1)</f>
        <v>0</v>
      </c>
      <c r="G16" s="42">
        <f>SUMIFS(EventDetails!$O$2:$O$150,EventDetails!$Q$2:$Q$150,SalesTaxSummary!$A16,EventDetails!$L$2:$L$150,SalesTaxSummary!F$1)</f>
        <v>0</v>
      </c>
      <c r="H16" s="42">
        <f>SUMIFS(EventDetails!$N$2:$N$150,EventDetails!$Q$2:$Q$150,SalesTaxSummary!$A16,EventDetails!$L$2:$L$150,SalesTaxSummary!F$1)</f>
        <v>0</v>
      </c>
      <c r="I16" s="43">
        <f>SUMIFS(EventDetails!$P$2:$P$150,EventDetails!$Q$2:$Q$150,SalesTaxSummary!$A16,EventDetails!$L$2:$L$150,SalesTaxSummary!F$1)</f>
        <v>0</v>
      </c>
      <c r="J16" s="2">
        <f>COUNTIFS(EventDetails!$Q$2:$Q$150,SalesTaxSummary!$A16,EventDetails!$L$2:$L$150,SalesTaxSummary!J$1)</f>
        <v>0</v>
      </c>
      <c r="K16" s="42">
        <f>SUMIFS(EventDetails!$O$2:$O$150,EventDetails!$Q$2:$Q$150,SalesTaxSummary!$A16,EventDetails!$L$2:$L$150,SalesTaxSummary!J$1)</f>
        <v>0</v>
      </c>
      <c r="L16" s="42">
        <f>SUMIFS(EventDetails!$N$2:$N$150,EventDetails!$Q$2:$Q$150,SalesTaxSummary!$A16,EventDetails!$L$2:$L$150,SalesTaxSummary!J$1)</f>
        <v>0</v>
      </c>
      <c r="M16" s="43">
        <f>SUMIFS(EventDetails!$P$2:$P$150,EventDetails!$Q$2:$Q$150,SalesTaxSummary!$A16,EventDetails!$L$2:$L$150,SalesTaxSummary!J$1)</f>
        <v>0</v>
      </c>
      <c r="N16" s="2">
        <f>COUNTIFS(EventDetails!$Q$2:$Q$150,SalesTaxSummary!$A16,EventDetails!$L$2:$L$150,SalesTaxSummary!N$1)</f>
        <v>0</v>
      </c>
      <c r="O16" s="42">
        <f>SUMIFS(EventDetails!$O$2:$O$150,EventDetails!$Q$2:$Q$150,SalesTaxSummary!$A16,EventDetails!$L$2:$L$150,SalesTaxSummary!N$1)</f>
        <v>0</v>
      </c>
      <c r="P16" s="42">
        <f>SUMIFS(EventDetails!$N$2:$N$150,EventDetails!$Q$2:$Q$150,SalesTaxSummary!$A16,EventDetails!$L$2:$L$150,SalesTaxSummary!N$1)</f>
        <v>0</v>
      </c>
      <c r="Q16" s="43">
        <f>SUMIFS(EventDetails!$P$2:$P$150,EventDetails!$Q$2:$Q$150,SalesTaxSummary!$A16,EventDetails!$L$2:$L$150,SalesTaxSummary!N$1)</f>
        <v>0</v>
      </c>
      <c r="R16" s="2">
        <f>COUNTIFS(EventDetails!$Q$2:$Q$150,SalesTaxSummary!$A16,EventDetails!$L$2:$L$150,SalesTaxSummary!R$1)</f>
        <v>0</v>
      </c>
      <c r="S16" s="42">
        <f>SUMIFS(EventDetails!$O$2:$O$150,EventDetails!$Q$2:$Q$150,SalesTaxSummary!$A16,EventDetails!$L$2:$L$150,SalesTaxSummary!R$1)</f>
        <v>0</v>
      </c>
      <c r="T16" s="42">
        <f>SUMIFS(EventDetails!$N$2:$N$150,EventDetails!$Q$2:$Q$150,SalesTaxSummary!$A16,EventDetails!$L$2:$L$150,SalesTaxSummary!R$1)</f>
        <v>0</v>
      </c>
      <c r="U16" s="43">
        <f>SUMIFS(EventDetails!$P$2:$P$150,EventDetails!$Q$2:$Q$150,SalesTaxSummary!$A16,EventDetails!$L$2:$L$150,SalesTaxSummary!R$1)</f>
        <v>0</v>
      </c>
    </row>
    <row r="17" spans="1:21" x14ac:dyDescent="0.35">
      <c r="A17" t="s">
        <v>680</v>
      </c>
      <c r="B17" s="2">
        <f>COUNTIFS(EventDetails!$Q$2:$Q$150,SalesTaxSummary!$A17,EventDetails!$L$2:$L$150,SalesTaxSummary!B$1)</f>
        <v>0</v>
      </c>
      <c r="C17" s="42">
        <f>SUMIFS(EventDetails!$O$2:$O$150,EventDetails!$Q$2:$Q$150,SalesTaxSummary!$A17,EventDetails!$L$2:$L$150,SalesTaxSummary!B$1)</f>
        <v>0</v>
      </c>
      <c r="D17" s="42">
        <f>SUMIFS(EventDetails!$N$2:$N$150,EventDetails!$Q$2:$Q$150,SalesTaxSummary!$A17,EventDetails!$L$2:$L$150,SalesTaxSummary!B$1)</f>
        <v>0</v>
      </c>
      <c r="E17" s="43">
        <f>SUMIFS(EventDetails!$P$2:$P$150,EventDetails!$Q$2:$Q$150,SalesTaxSummary!$A17,EventDetails!$L$2:$L$150,SalesTaxSummary!B$1)</f>
        <v>0</v>
      </c>
      <c r="F17" s="2">
        <f>COUNTIFS(EventDetails!$Q$2:$Q$150,SalesTaxSummary!$A17,EventDetails!$L$2:$L$150,SalesTaxSummary!F$1)</f>
        <v>0</v>
      </c>
      <c r="G17" s="42">
        <f>SUMIFS(EventDetails!$O$2:$O$150,EventDetails!$Q$2:$Q$150,SalesTaxSummary!$A17,EventDetails!$L$2:$L$150,SalesTaxSummary!F$1)</f>
        <v>0</v>
      </c>
      <c r="H17" s="42">
        <f>SUMIFS(EventDetails!$N$2:$N$150,EventDetails!$Q$2:$Q$150,SalesTaxSummary!$A17,EventDetails!$L$2:$L$150,SalesTaxSummary!F$1)</f>
        <v>0</v>
      </c>
      <c r="I17" s="43">
        <f>SUMIFS(EventDetails!$P$2:$P$150,EventDetails!$Q$2:$Q$150,SalesTaxSummary!$A17,EventDetails!$L$2:$L$150,SalesTaxSummary!F$1)</f>
        <v>0</v>
      </c>
      <c r="J17" s="2">
        <f>COUNTIFS(EventDetails!$Q$2:$Q$150,SalesTaxSummary!$A17,EventDetails!$L$2:$L$150,SalesTaxSummary!J$1)</f>
        <v>1</v>
      </c>
      <c r="K17" s="42">
        <f>SUMIFS(EventDetails!$O$2:$O$150,EventDetails!$Q$2:$Q$150,SalesTaxSummary!$A17,EventDetails!$L$2:$L$150,SalesTaxSummary!J$1)</f>
        <v>-22.199999999999989</v>
      </c>
      <c r="L17" s="42">
        <f>SUMIFS(EventDetails!$N$2:$N$150,EventDetails!$Q$2:$Q$150,SalesTaxSummary!$A17,EventDetails!$L$2:$L$150,SalesTaxSummary!J$1)</f>
        <v>207.2</v>
      </c>
      <c r="M17" s="43">
        <f>SUMIFS(EventDetails!$P$2:$P$150,EventDetails!$Q$2:$Q$150,SalesTaxSummary!$A17,EventDetails!$L$2:$L$150,SalesTaxSummary!J$1)</f>
        <v>12.950000000000001</v>
      </c>
      <c r="N17" s="2">
        <f>COUNTIFS(EventDetails!$Q$2:$Q$150,SalesTaxSummary!$A17,EventDetails!$L$2:$L$150,SalesTaxSummary!N$1)</f>
        <v>1</v>
      </c>
      <c r="O17" s="42">
        <f>SUMIFS(EventDetails!$O$2:$O$150,EventDetails!$Q$2:$Q$150,SalesTaxSummary!$A17,EventDetails!$L$2:$L$150,SalesTaxSummary!N$1)</f>
        <v>103.5</v>
      </c>
      <c r="P17" s="42">
        <f>SUMIFS(EventDetails!$N$2:$N$150,EventDetails!$Q$2:$Q$150,SalesTaxSummary!$A17,EventDetails!$L$2:$L$150,SalesTaxSummary!N$1)</f>
        <v>66.5</v>
      </c>
      <c r="Q17" s="43">
        <f>SUMIFS(EventDetails!$P$2:$P$150,EventDetails!$Q$2:$Q$150,SalesTaxSummary!$A17,EventDetails!$L$2:$L$150,SalesTaxSummary!N$1)</f>
        <v>11.9</v>
      </c>
      <c r="R17" s="2">
        <f>COUNTIFS(EventDetails!$Q$2:$Q$150,SalesTaxSummary!$A17,EventDetails!$L$2:$L$150,SalesTaxSummary!R$1)</f>
        <v>0</v>
      </c>
      <c r="S17" s="42">
        <f>SUMIFS(EventDetails!$O$2:$O$150,EventDetails!$Q$2:$Q$150,SalesTaxSummary!$A17,EventDetails!$L$2:$L$150,SalesTaxSummary!R$1)</f>
        <v>0</v>
      </c>
      <c r="T17" s="42">
        <f>SUMIFS(EventDetails!$N$2:$N$150,EventDetails!$Q$2:$Q$150,SalesTaxSummary!$A17,EventDetails!$L$2:$L$150,SalesTaxSummary!R$1)</f>
        <v>0</v>
      </c>
      <c r="U17" s="43">
        <f>SUMIFS(EventDetails!$P$2:$P$150,EventDetails!$Q$2:$Q$150,SalesTaxSummary!$A17,EventDetails!$L$2:$L$150,SalesTaxSummary!R$1)</f>
        <v>0</v>
      </c>
    </row>
    <row r="18" spans="1:21" x14ac:dyDescent="0.35">
      <c r="A18" t="s">
        <v>661</v>
      </c>
      <c r="B18" s="2">
        <f>COUNTIFS(EventDetails!$Q$2:$Q$150,SalesTaxSummary!$A18,EventDetails!$L$2:$L$150,SalesTaxSummary!B$1)</f>
        <v>0</v>
      </c>
      <c r="C18" s="42">
        <f>SUMIFS(EventDetails!$O$2:$O$150,EventDetails!$Q$2:$Q$150,SalesTaxSummary!$A18,EventDetails!$L$2:$L$150,SalesTaxSummary!B$1)</f>
        <v>0</v>
      </c>
      <c r="D18" s="42">
        <f>SUMIFS(EventDetails!$N$2:$N$150,EventDetails!$Q$2:$Q$150,SalesTaxSummary!$A18,EventDetails!$L$2:$L$150,SalesTaxSummary!B$1)</f>
        <v>0</v>
      </c>
      <c r="E18" s="43">
        <f>SUMIFS(EventDetails!$P$2:$P$150,EventDetails!$Q$2:$Q$150,SalesTaxSummary!$A18,EventDetails!$L$2:$L$150,SalesTaxSummary!B$1)</f>
        <v>0</v>
      </c>
      <c r="F18" s="2">
        <f>COUNTIFS(EventDetails!$Q$2:$Q$150,SalesTaxSummary!$A18,EventDetails!$L$2:$L$150,SalesTaxSummary!F$1)</f>
        <v>0</v>
      </c>
      <c r="G18" s="42">
        <f>SUMIFS(EventDetails!$O$2:$O$150,EventDetails!$Q$2:$Q$150,SalesTaxSummary!$A18,EventDetails!$L$2:$L$150,SalesTaxSummary!F$1)</f>
        <v>0</v>
      </c>
      <c r="H18" s="42">
        <f>SUMIFS(EventDetails!$N$2:$N$150,EventDetails!$Q$2:$Q$150,SalesTaxSummary!$A18,EventDetails!$L$2:$L$150,SalesTaxSummary!F$1)</f>
        <v>0</v>
      </c>
      <c r="I18" s="43">
        <f>SUMIFS(EventDetails!$P$2:$P$150,EventDetails!$Q$2:$Q$150,SalesTaxSummary!$A18,EventDetails!$L$2:$L$150,SalesTaxSummary!F$1)</f>
        <v>0</v>
      </c>
      <c r="J18" s="2">
        <f>COUNTIFS(EventDetails!$Q$2:$Q$150,SalesTaxSummary!$A18,EventDetails!$L$2:$L$150,SalesTaxSummary!J$1)</f>
        <v>0</v>
      </c>
      <c r="K18" s="42">
        <f>SUMIFS(EventDetails!$O$2:$O$150,EventDetails!$Q$2:$Q$150,SalesTaxSummary!$A18,EventDetails!$L$2:$L$150,SalesTaxSummary!J$1)</f>
        <v>0</v>
      </c>
      <c r="L18" s="42">
        <f>SUMIFS(EventDetails!$N$2:$N$150,EventDetails!$Q$2:$Q$150,SalesTaxSummary!$A18,EventDetails!$L$2:$L$150,SalesTaxSummary!J$1)</f>
        <v>0</v>
      </c>
      <c r="M18" s="43">
        <f>SUMIFS(EventDetails!$P$2:$P$150,EventDetails!$Q$2:$Q$150,SalesTaxSummary!$A18,EventDetails!$L$2:$L$150,SalesTaxSummary!J$1)</f>
        <v>0</v>
      </c>
      <c r="N18" s="2">
        <f>COUNTIFS(EventDetails!$Q$2:$Q$150,SalesTaxSummary!$A18,EventDetails!$L$2:$L$150,SalesTaxSummary!N$1)</f>
        <v>0</v>
      </c>
      <c r="O18" s="42">
        <f>SUMIFS(EventDetails!$O$2:$O$150,EventDetails!$Q$2:$Q$150,SalesTaxSummary!$A18,EventDetails!$L$2:$L$150,SalesTaxSummary!N$1)</f>
        <v>0</v>
      </c>
      <c r="P18" s="42">
        <f>SUMIFS(EventDetails!$N$2:$N$150,EventDetails!$Q$2:$Q$150,SalesTaxSummary!$A18,EventDetails!$L$2:$L$150,SalesTaxSummary!N$1)</f>
        <v>0</v>
      </c>
      <c r="Q18" s="43">
        <f>SUMIFS(EventDetails!$P$2:$P$150,EventDetails!$Q$2:$Q$150,SalesTaxSummary!$A18,EventDetails!$L$2:$L$150,SalesTaxSummary!N$1)</f>
        <v>0</v>
      </c>
      <c r="R18" s="2">
        <f>COUNTIFS(EventDetails!$Q$2:$Q$150,SalesTaxSummary!$A18,EventDetails!$L$2:$L$150,SalesTaxSummary!R$1)</f>
        <v>1</v>
      </c>
      <c r="S18" s="42">
        <f>SUMIFS(EventDetails!$O$2:$O$150,EventDetails!$Q$2:$Q$150,SalesTaxSummary!$A18,EventDetails!$L$2:$L$150,SalesTaxSummary!R$1)</f>
        <v>23.28</v>
      </c>
      <c r="T18" s="42">
        <f>SUMIFS(EventDetails!$N$2:$N$150,EventDetails!$Q$2:$Q$150,SalesTaxSummary!$A18,EventDetails!$L$2:$L$150,SalesTaxSummary!R$1)</f>
        <v>126.72</v>
      </c>
      <c r="U18" s="43">
        <f>SUMIFS(EventDetails!$P$2:$P$150,EventDetails!$Q$2:$Q$150,SalesTaxSummary!$A18,EventDetails!$L$2:$L$150,SalesTaxSummary!R$1)</f>
        <v>12.899999999999999</v>
      </c>
    </row>
    <row r="19" spans="1:21" x14ac:dyDescent="0.35">
      <c r="A19" t="s">
        <v>720</v>
      </c>
      <c r="B19" s="2">
        <f>COUNTIFS(EventDetails!$Q$2:$Q$150,SalesTaxSummary!$A19,EventDetails!$L$2:$L$150,SalesTaxSummary!B$1)</f>
        <v>0</v>
      </c>
      <c r="C19" s="42">
        <f>SUMIFS(EventDetails!$O$2:$O$150,EventDetails!$Q$2:$Q$150,SalesTaxSummary!$A19,EventDetails!$L$2:$L$150,SalesTaxSummary!B$1)</f>
        <v>0</v>
      </c>
      <c r="D19" s="42">
        <f>SUMIFS(EventDetails!$N$2:$N$150,EventDetails!$Q$2:$Q$150,SalesTaxSummary!$A19,EventDetails!$L$2:$L$150,SalesTaxSummary!B$1)</f>
        <v>0</v>
      </c>
      <c r="E19" s="43">
        <f>SUMIFS(EventDetails!$P$2:$P$150,EventDetails!$Q$2:$Q$150,SalesTaxSummary!$A19,EventDetails!$L$2:$L$150,SalesTaxSummary!B$1)</f>
        <v>0</v>
      </c>
      <c r="F19" s="2">
        <f>COUNTIFS(EventDetails!$Q$2:$Q$150,SalesTaxSummary!$A19,EventDetails!$L$2:$L$150,SalesTaxSummary!F$1)</f>
        <v>0</v>
      </c>
      <c r="G19" s="42">
        <f>SUMIFS(EventDetails!$O$2:$O$150,EventDetails!$Q$2:$Q$150,SalesTaxSummary!$A19,EventDetails!$L$2:$L$150,SalesTaxSummary!F$1)</f>
        <v>0</v>
      </c>
      <c r="H19" s="42">
        <f>SUMIFS(EventDetails!$N$2:$N$150,EventDetails!$Q$2:$Q$150,SalesTaxSummary!$A19,EventDetails!$L$2:$L$150,SalesTaxSummary!F$1)</f>
        <v>0</v>
      </c>
      <c r="I19" s="43">
        <f>SUMIFS(EventDetails!$P$2:$P$150,EventDetails!$Q$2:$Q$150,SalesTaxSummary!$A19,EventDetails!$L$2:$L$150,SalesTaxSummary!F$1)</f>
        <v>0</v>
      </c>
      <c r="J19" s="2">
        <f>COUNTIFS(EventDetails!$Q$2:$Q$150,SalesTaxSummary!$A19,EventDetails!$L$2:$L$150,SalesTaxSummary!J$1)</f>
        <v>0</v>
      </c>
      <c r="K19" s="42">
        <f>SUMIFS(EventDetails!$O$2:$O$150,EventDetails!$Q$2:$Q$150,SalesTaxSummary!$A19,EventDetails!$L$2:$L$150,SalesTaxSummary!J$1)</f>
        <v>0</v>
      </c>
      <c r="L19" s="42">
        <f>SUMIFS(EventDetails!$N$2:$N$150,EventDetails!$Q$2:$Q$150,SalesTaxSummary!$A19,EventDetails!$L$2:$L$150,SalesTaxSummary!J$1)</f>
        <v>0</v>
      </c>
      <c r="M19" s="43">
        <f>SUMIFS(EventDetails!$P$2:$P$150,EventDetails!$Q$2:$Q$150,SalesTaxSummary!$A19,EventDetails!$L$2:$L$150,SalesTaxSummary!J$1)</f>
        <v>0</v>
      </c>
      <c r="N19" s="2">
        <f>COUNTIFS(EventDetails!$Q$2:$Q$150,SalesTaxSummary!$A19,EventDetails!$L$2:$L$150,SalesTaxSummary!N$1)</f>
        <v>0</v>
      </c>
      <c r="O19" s="42">
        <f>SUMIFS(EventDetails!$O$2:$O$150,EventDetails!$Q$2:$Q$150,SalesTaxSummary!$A19,EventDetails!$L$2:$L$150,SalesTaxSummary!N$1)</f>
        <v>0</v>
      </c>
      <c r="P19" s="42">
        <f>SUMIFS(EventDetails!$N$2:$N$150,EventDetails!$Q$2:$Q$150,SalesTaxSummary!$A19,EventDetails!$L$2:$L$150,SalesTaxSummary!N$1)</f>
        <v>0</v>
      </c>
      <c r="Q19" s="43">
        <f>SUMIFS(EventDetails!$P$2:$P$150,EventDetails!$Q$2:$Q$150,SalesTaxSummary!$A19,EventDetails!$L$2:$L$150,SalesTaxSummary!N$1)</f>
        <v>0</v>
      </c>
      <c r="R19" s="2">
        <f>COUNTIFS(EventDetails!$Q$2:$Q$150,SalesTaxSummary!$A19,EventDetails!$L$2:$L$150,SalesTaxSummary!R$1)</f>
        <v>0</v>
      </c>
      <c r="S19" s="42">
        <f>SUMIFS(EventDetails!$O$2:$O$150,EventDetails!$Q$2:$Q$150,SalesTaxSummary!$A19,EventDetails!$L$2:$L$150,SalesTaxSummary!R$1)</f>
        <v>0</v>
      </c>
      <c r="T19" s="42">
        <f>SUMIFS(EventDetails!$N$2:$N$150,EventDetails!$Q$2:$Q$150,SalesTaxSummary!$A19,EventDetails!$L$2:$L$150,SalesTaxSummary!R$1)</f>
        <v>0</v>
      </c>
      <c r="U19" s="43">
        <f>SUMIFS(EventDetails!$P$2:$P$150,EventDetails!$Q$2:$Q$150,SalesTaxSummary!$A19,EventDetails!$L$2:$L$150,SalesTaxSummary!R$1)</f>
        <v>0</v>
      </c>
    </row>
    <row r="20" spans="1:21" x14ac:dyDescent="0.35">
      <c r="A20" t="s">
        <v>714</v>
      </c>
      <c r="B20" s="2">
        <f>COUNTIFS(EventDetails!$Q$2:$Q$150,SalesTaxSummary!$A20,EventDetails!$L$2:$L$150,SalesTaxSummary!B$1)</f>
        <v>0</v>
      </c>
      <c r="C20" s="42">
        <f>SUMIFS(EventDetails!$O$2:$O$150,EventDetails!$Q$2:$Q$150,SalesTaxSummary!$A20,EventDetails!$L$2:$L$150,SalesTaxSummary!B$1)</f>
        <v>0</v>
      </c>
      <c r="D20" s="42">
        <f>SUMIFS(EventDetails!$N$2:$N$150,EventDetails!$Q$2:$Q$150,SalesTaxSummary!$A20,EventDetails!$L$2:$L$150,SalesTaxSummary!B$1)</f>
        <v>0</v>
      </c>
      <c r="E20" s="43">
        <f>SUMIFS(EventDetails!$P$2:$P$150,EventDetails!$Q$2:$Q$150,SalesTaxSummary!$A20,EventDetails!$L$2:$L$150,SalesTaxSummary!B$1)</f>
        <v>0</v>
      </c>
      <c r="F20" s="2">
        <f>COUNTIFS(EventDetails!$Q$2:$Q$150,SalesTaxSummary!$A20,EventDetails!$L$2:$L$150,SalesTaxSummary!F$1)</f>
        <v>0</v>
      </c>
      <c r="G20" s="42">
        <f>SUMIFS(EventDetails!$O$2:$O$150,EventDetails!$Q$2:$Q$150,SalesTaxSummary!$A20,EventDetails!$L$2:$L$150,SalesTaxSummary!F$1)</f>
        <v>0</v>
      </c>
      <c r="H20" s="42">
        <f>SUMIFS(EventDetails!$N$2:$N$150,EventDetails!$Q$2:$Q$150,SalesTaxSummary!$A20,EventDetails!$L$2:$L$150,SalesTaxSummary!F$1)</f>
        <v>0</v>
      </c>
      <c r="I20" s="43">
        <f>SUMIFS(EventDetails!$P$2:$P$150,EventDetails!$Q$2:$Q$150,SalesTaxSummary!$A20,EventDetails!$L$2:$L$150,SalesTaxSummary!F$1)</f>
        <v>0</v>
      </c>
      <c r="J20" s="2">
        <f>COUNTIFS(EventDetails!$Q$2:$Q$150,SalesTaxSummary!$A20,EventDetails!$L$2:$L$150,SalesTaxSummary!J$1)</f>
        <v>0</v>
      </c>
      <c r="K20" s="42">
        <f>SUMIFS(EventDetails!$O$2:$O$150,EventDetails!$Q$2:$Q$150,SalesTaxSummary!$A20,EventDetails!$L$2:$L$150,SalesTaxSummary!J$1)</f>
        <v>0</v>
      </c>
      <c r="L20" s="42">
        <f>SUMIFS(EventDetails!$N$2:$N$150,EventDetails!$Q$2:$Q$150,SalesTaxSummary!$A20,EventDetails!$L$2:$L$150,SalesTaxSummary!J$1)</f>
        <v>0</v>
      </c>
      <c r="M20" s="43">
        <f>SUMIFS(EventDetails!$P$2:$P$150,EventDetails!$Q$2:$Q$150,SalesTaxSummary!$A20,EventDetails!$L$2:$L$150,SalesTaxSummary!J$1)</f>
        <v>0</v>
      </c>
      <c r="N20" s="2">
        <f>COUNTIFS(EventDetails!$Q$2:$Q$150,SalesTaxSummary!$A20,EventDetails!$L$2:$L$150,SalesTaxSummary!N$1)</f>
        <v>0</v>
      </c>
      <c r="O20" s="42">
        <f>SUMIFS(EventDetails!$O$2:$O$150,EventDetails!$Q$2:$Q$150,SalesTaxSummary!$A20,EventDetails!$L$2:$L$150,SalesTaxSummary!N$1)</f>
        <v>0</v>
      </c>
      <c r="P20" s="42">
        <f>SUMIFS(EventDetails!$N$2:$N$150,EventDetails!$Q$2:$Q$150,SalesTaxSummary!$A20,EventDetails!$L$2:$L$150,SalesTaxSummary!N$1)</f>
        <v>0</v>
      </c>
      <c r="Q20" s="43">
        <f>SUMIFS(EventDetails!$P$2:$P$150,EventDetails!$Q$2:$Q$150,SalesTaxSummary!$A20,EventDetails!$L$2:$L$150,SalesTaxSummary!N$1)</f>
        <v>0</v>
      </c>
      <c r="R20" s="2">
        <f>COUNTIFS(EventDetails!$Q$2:$Q$150,SalesTaxSummary!$A20,EventDetails!$L$2:$L$150,SalesTaxSummary!R$1)</f>
        <v>0</v>
      </c>
      <c r="S20" s="42">
        <f>SUMIFS(EventDetails!$O$2:$O$150,EventDetails!$Q$2:$Q$150,SalesTaxSummary!$A20,EventDetails!$L$2:$L$150,SalesTaxSummary!R$1)</f>
        <v>0</v>
      </c>
      <c r="T20" s="42">
        <f>SUMIFS(EventDetails!$N$2:$N$150,EventDetails!$Q$2:$Q$150,SalesTaxSummary!$A20,EventDetails!$L$2:$L$150,SalesTaxSummary!R$1)</f>
        <v>0</v>
      </c>
      <c r="U20" s="43">
        <f>SUMIFS(EventDetails!$P$2:$P$150,EventDetails!$Q$2:$Q$150,SalesTaxSummary!$A20,EventDetails!$L$2:$L$150,SalesTaxSummary!R$1)</f>
        <v>0</v>
      </c>
    </row>
    <row r="21" spans="1:21" x14ac:dyDescent="0.35">
      <c r="A21" t="s">
        <v>687</v>
      </c>
      <c r="B21" s="2">
        <f>COUNTIFS(EventDetails!$Q$2:$Q$150,SalesTaxSummary!$A21,EventDetails!$L$2:$L$150,SalesTaxSummary!B$1)</f>
        <v>0</v>
      </c>
      <c r="C21" s="42">
        <f>SUMIFS(EventDetails!$O$2:$O$150,EventDetails!$Q$2:$Q$150,SalesTaxSummary!$A21,EventDetails!$L$2:$L$150,SalesTaxSummary!B$1)</f>
        <v>0</v>
      </c>
      <c r="D21" s="42">
        <f>SUMIFS(EventDetails!$N$2:$N$150,EventDetails!$Q$2:$Q$150,SalesTaxSummary!$A21,EventDetails!$L$2:$L$150,SalesTaxSummary!B$1)</f>
        <v>0</v>
      </c>
      <c r="E21" s="43">
        <f>SUMIFS(EventDetails!$P$2:$P$150,EventDetails!$Q$2:$Q$150,SalesTaxSummary!$A21,EventDetails!$L$2:$L$150,SalesTaxSummary!B$1)</f>
        <v>0</v>
      </c>
      <c r="F21" s="2">
        <f>COUNTIFS(EventDetails!$Q$2:$Q$150,SalesTaxSummary!$A21,EventDetails!$L$2:$L$150,SalesTaxSummary!F$1)</f>
        <v>0</v>
      </c>
      <c r="G21" s="42">
        <f>SUMIFS(EventDetails!$O$2:$O$150,EventDetails!$Q$2:$Q$150,SalesTaxSummary!$A21,EventDetails!$L$2:$L$150,SalesTaxSummary!F$1)</f>
        <v>0</v>
      </c>
      <c r="H21" s="42">
        <f>SUMIFS(EventDetails!$N$2:$N$150,EventDetails!$Q$2:$Q$150,SalesTaxSummary!$A21,EventDetails!$L$2:$L$150,SalesTaxSummary!F$1)</f>
        <v>0</v>
      </c>
      <c r="I21" s="43">
        <f>SUMIFS(EventDetails!$P$2:$P$150,EventDetails!$Q$2:$Q$150,SalesTaxSummary!$A21,EventDetails!$L$2:$L$150,SalesTaxSummary!F$1)</f>
        <v>0</v>
      </c>
      <c r="J21" s="2">
        <f>COUNTIFS(EventDetails!$Q$2:$Q$150,SalesTaxSummary!$A21,EventDetails!$L$2:$L$150,SalesTaxSummary!J$1)</f>
        <v>1</v>
      </c>
      <c r="K21" s="42">
        <f>SUMIFS(EventDetails!$O$2:$O$150,EventDetails!$Q$2:$Q$150,SalesTaxSummary!$A21,EventDetails!$L$2:$L$150,SalesTaxSummary!J$1)</f>
        <v>20.599999999999994</v>
      </c>
      <c r="L21" s="42">
        <f>SUMIFS(EventDetails!$N$2:$N$150,EventDetails!$Q$2:$Q$150,SalesTaxSummary!$A21,EventDetails!$L$2:$L$150,SalesTaxSummary!J$1)</f>
        <v>92.4</v>
      </c>
      <c r="M21" s="43">
        <f>SUMIFS(EventDetails!$P$2:$P$150,EventDetails!$Q$2:$Q$150,SalesTaxSummary!$A21,EventDetails!$L$2:$L$150,SalesTaxSummary!J$1)</f>
        <v>10.961</v>
      </c>
      <c r="N21" s="2">
        <f>COUNTIFS(EventDetails!$Q$2:$Q$150,SalesTaxSummary!$A21,EventDetails!$L$2:$L$150,SalesTaxSummary!N$1)</f>
        <v>0</v>
      </c>
      <c r="O21" s="42">
        <f>SUMIFS(EventDetails!$O$2:$O$150,EventDetails!$Q$2:$Q$150,SalesTaxSummary!$A21,EventDetails!$L$2:$L$150,SalesTaxSummary!N$1)</f>
        <v>0</v>
      </c>
      <c r="P21" s="42">
        <f>SUMIFS(EventDetails!$N$2:$N$150,EventDetails!$Q$2:$Q$150,SalesTaxSummary!$A21,EventDetails!$L$2:$L$150,SalesTaxSummary!N$1)</f>
        <v>0</v>
      </c>
      <c r="Q21" s="43">
        <f>SUMIFS(EventDetails!$P$2:$P$150,EventDetails!$Q$2:$Q$150,SalesTaxSummary!$A21,EventDetails!$L$2:$L$150,SalesTaxSummary!N$1)</f>
        <v>0</v>
      </c>
      <c r="R21" s="2">
        <f>COUNTIFS(EventDetails!$Q$2:$Q$150,SalesTaxSummary!$A21,EventDetails!$L$2:$L$150,SalesTaxSummary!R$1)</f>
        <v>0</v>
      </c>
      <c r="S21" s="42">
        <f>SUMIFS(EventDetails!$O$2:$O$150,EventDetails!$Q$2:$Q$150,SalesTaxSummary!$A21,EventDetails!$L$2:$L$150,SalesTaxSummary!R$1)</f>
        <v>0</v>
      </c>
      <c r="T21" s="42">
        <f>SUMIFS(EventDetails!$N$2:$N$150,EventDetails!$Q$2:$Q$150,SalesTaxSummary!$A21,EventDetails!$L$2:$L$150,SalesTaxSummary!R$1)</f>
        <v>0</v>
      </c>
      <c r="U21" s="43">
        <f>SUMIFS(EventDetails!$P$2:$P$150,EventDetails!$Q$2:$Q$150,SalesTaxSummary!$A21,EventDetails!$L$2:$L$150,SalesTaxSummary!R$1)</f>
        <v>0</v>
      </c>
    </row>
    <row r="22" spans="1:21" x14ac:dyDescent="0.35">
      <c r="A22" t="s">
        <v>692</v>
      </c>
      <c r="B22" s="2">
        <f>COUNTIFS(EventDetails!$Q$2:$Q$150,SalesTaxSummary!$A22,EventDetails!$L$2:$L$150,SalesTaxSummary!B$1)</f>
        <v>0</v>
      </c>
      <c r="C22" s="42">
        <f>SUMIFS(EventDetails!$O$2:$O$150,EventDetails!$Q$2:$Q$150,SalesTaxSummary!$A22,EventDetails!$L$2:$L$150,SalesTaxSummary!B$1)</f>
        <v>0</v>
      </c>
      <c r="D22" s="42">
        <f>SUMIFS(EventDetails!$N$2:$N$150,EventDetails!$Q$2:$Q$150,SalesTaxSummary!$A22,EventDetails!$L$2:$L$150,SalesTaxSummary!B$1)</f>
        <v>0</v>
      </c>
      <c r="E22" s="43">
        <f>SUMIFS(EventDetails!$P$2:$P$150,EventDetails!$Q$2:$Q$150,SalesTaxSummary!$A22,EventDetails!$L$2:$L$150,SalesTaxSummary!B$1)</f>
        <v>0</v>
      </c>
      <c r="F22" s="2">
        <f>COUNTIFS(EventDetails!$Q$2:$Q$150,SalesTaxSummary!$A22,EventDetails!$L$2:$L$150,SalesTaxSummary!F$1)</f>
        <v>0</v>
      </c>
      <c r="G22" s="42">
        <f>SUMIFS(EventDetails!$O$2:$O$150,EventDetails!$Q$2:$Q$150,SalesTaxSummary!$A22,EventDetails!$L$2:$L$150,SalesTaxSummary!F$1)</f>
        <v>0</v>
      </c>
      <c r="H22" s="42">
        <f>SUMIFS(EventDetails!$N$2:$N$150,EventDetails!$Q$2:$Q$150,SalesTaxSummary!$A22,EventDetails!$L$2:$L$150,SalesTaxSummary!F$1)</f>
        <v>0</v>
      </c>
      <c r="I22" s="43">
        <f>SUMIFS(EventDetails!$P$2:$P$150,EventDetails!$Q$2:$Q$150,SalesTaxSummary!$A22,EventDetails!$L$2:$L$150,SalesTaxSummary!F$1)</f>
        <v>0</v>
      </c>
      <c r="J22" s="2">
        <f>COUNTIFS(EventDetails!$Q$2:$Q$150,SalesTaxSummary!$A22,EventDetails!$L$2:$L$150,SalesTaxSummary!J$1)</f>
        <v>1</v>
      </c>
      <c r="K22" s="42">
        <f>SUMIFS(EventDetails!$O$2:$O$150,EventDetails!$Q$2:$Q$150,SalesTaxSummary!$A22,EventDetails!$L$2:$L$150,SalesTaxSummary!J$1)</f>
        <v>67.199999999999989</v>
      </c>
      <c r="L22" s="42">
        <f>SUMIFS(EventDetails!$N$2:$N$150,EventDetails!$Q$2:$Q$150,SalesTaxSummary!$A22,EventDetails!$L$2:$L$150,SalesTaxSummary!J$1)</f>
        <v>394.8</v>
      </c>
      <c r="M22" s="43">
        <f>SUMIFS(EventDetails!$P$2:$P$150,EventDetails!$Q$2:$Q$150,SalesTaxSummary!$A22,EventDetails!$L$2:$L$150,SalesTaxSummary!J$1)</f>
        <v>24.948</v>
      </c>
      <c r="N22" s="2">
        <f>COUNTIFS(EventDetails!$Q$2:$Q$150,SalesTaxSummary!$A22,EventDetails!$L$2:$L$150,SalesTaxSummary!N$1)</f>
        <v>0</v>
      </c>
      <c r="O22" s="42">
        <f>SUMIFS(EventDetails!$O$2:$O$150,EventDetails!$Q$2:$Q$150,SalesTaxSummary!$A22,EventDetails!$L$2:$L$150,SalesTaxSummary!N$1)</f>
        <v>0</v>
      </c>
      <c r="P22" s="42">
        <f>SUMIFS(EventDetails!$N$2:$N$150,EventDetails!$Q$2:$Q$150,SalesTaxSummary!$A22,EventDetails!$L$2:$L$150,SalesTaxSummary!N$1)</f>
        <v>0</v>
      </c>
      <c r="Q22" s="43">
        <f>SUMIFS(EventDetails!$P$2:$P$150,EventDetails!$Q$2:$Q$150,SalesTaxSummary!$A22,EventDetails!$L$2:$L$150,SalesTaxSummary!N$1)</f>
        <v>0</v>
      </c>
      <c r="R22" s="2">
        <f>COUNTIFS(EventDetails!$Q$2:$Q$150,SalesTaxSummary!$A22,EventDetails!$L$2:$L$150,SalesTaxSummary!R$1)</f>
        <v>1</v>
      </c>
      <c r="S22" s="42">
        <f>SUMIFS(EventDetails!$O$2:$O$150,EventDetails!$Q$2:$Q$150,SalesTaxSummary!$A22,EventDetails!$L$2:$L$150,SalesTaxSummary!R$1)</f>
        <v>-45.852000000000004</v>
      </c>
      <c r="T22" s="42">
        <f>SUMIFS(EventDetails!$N$2:$N$150,EventDetails!$Q$2:$Q$150,SalesTaxSummary!$A22,EventDetails!$L$2:$L$150,SalesTaxSummary!R$1)</f>
        <v>201.852</v>
      </c>
      <c r="U22" s="43">
        <f>SUMIFS(EventDetails!$P$2:$P$150,EventDetails!$Q$2:$Q$150,SalesTaxSummary!$A22,EventDetails!$L$2:$L$150,SalesTaxSummary!R$1)</f>
        <v>8.4239999999999995</v>
      </c>
    </row>
    <row r="23" spans="1:21" x14ac:dyDescent="0.35">
      <c r="A23" t="s">
        <v>665</v>
      </c>
      <c r="B23" s="2">
        <f>COUNTIFS(EventDetails!$Q$2:$Q$150,SalesTaxSummary!$A23,EventDetails!$L$2:$L$150,SalesTaxSummary!B$1)</f>
        <v>1</v>
      </c>
      <c r="C23" s="42">
        <f>SUMIFS(EventDetails!$O$2:$O$150,EventDetails!$Q$2:$Q$150,SalesTaxSummary!$A23,EventDetails!$L$2:$L$150,SalesTaxSummary!B$1)</f>
        <v>222.48</v>
      </c>
      <c r="D23" s="42">
        <f>SUMIFS(EventDetails!$N$2:$N$150,EventDetails!$Q$2:$Q$150,SalesTaxSummary!$A23,EventDetails!$L$2:$L$150,SalesTaxSummary!B$1)</f>
        <v>107.52000000000001</v>
      </c>
      <c r="E23" s="43">
        <f>SUMIFS(EventDetails!$P$2:$P$150,EventDetails!$Q$2:$Q$150,SalesTaxSummary!$A23,EventDetails!$L$2:$L$150,SalesTaxSummary!B$1)</f>
        <v>32.01</v>
      </c>
      <c r="F23" s="2">
        <f>COUNTIFS(EventDetails!$Q$2:$Q$150,SalesTaxSummary!$A23,EventDetails!$L$2:$L$150,SalesTaxSummary!F$1)</f>
        <v>0</v>
      </c>
      <c r="G23" s="42">
        <f>SUMIFS(EventDetails!$O$2:$O$150,EventDetails!$Q$2:$Q$150,SalesTaxSummary!$A23,EventDetails!$L$2:$L$150,SalesTaxSummary!F$1)</f>
        <v>0</v>
      </c>
      <c r="H23" s="42">
        <f>SUMIFS(EventDetails!$N$2:$N$150,EventDetails!$Q$2:$Q$150,SalesTaxSummary!$A23,EventDetails!$L$2:$L$150,SalesTaxSummary!F$1)</f>
        <v>0</v>
      </c>
      <c r="I23" s="43">
        <f>SUMIFS(EventDetails!$P$2:$P$150,EventDetails!$Q$2:$Q$150,SalesTaxSummary!$A23,EventDetails!$L$2:$L$150,SalesTaxSummary!F$1)</f>
        <v>0</v>
      </c>
      <c r="J23" s="2">
        <f>COUNTIFS(EventDetails!$Q$2:$Q$150,SalesTaxSummary!$A23,EventDetails!$L$2:$L$150,SalesTaxSummary!J$1)</f>
        <v>0</v>
      </c>
      <c r="K23" s="42">
        <f>SUMIFS(EventDetails!$O$2:$O$150,EventDetails!$Q$2:$Q$150,SalesTaxSummary!$A23,EventDetails!$L$2:$L$150,SalesTaxSummary!J$1)</f>
        <v>0</v>
      </c>
      <c r="L23" s="42">
        <f>SUMIFS(EventDetails!$N$2:$N$150,EventDetails!$Q$2:$Q$150,SalesTaxSummary!$A23,EventDetails!$L$2:$L$150,SalesTaxSummary!J$1)</f>
        <v>0</v>
      </c>
      <c r="M23" s="43">
        <f>SUMIFS(EventDetails!$P$2:$P$150,EventDetails!$Q$2:$Q$150,SalesTaxSummary!$A23,EventDetails!$L$2:$L$150,SalesTaxSummary!J$1)</f>
        <v>0</v>
      </c>
      <c r="N23" s="2">
        <f>COUNTIFS(EventDetails!$Q$2:$Q$150,SalesTaxSummary!$A23,EventDetails!$L$2:$L$150,SalesTaxSummary!N$1)</f>
        <v>0</v>
      </c>
      <c r="O23" s="42">
        <f>SUMIFS(EventDetails!$O$2:$O$150,EventDetails!$Q$2:$Q$150,SalesTaxSummary!$A23,EventDetails!$L$2:$L$150,SalesTaxSummary!N$1)</f>
        <v>0</v>
      </c>
      <c r="P23" s="42">
        <f>SUMIFS(EventDetails!$N$2:$N$150,EventDetails!$Q$2:$Q$150,SalesTaxSummary!$A23,EventDetails!$L$2:$L$150,SalesTaxSummary!N$1)</f>
        <v>0</v>
      </c>
      <c r="Q23" s="43">
        <f>SUMIFS(EventDetails!$P$2:$P$150,EventDetails!$Q$2:$Q$150,SalesTaxSummary!$A23,EventDetails!$L$2:$L$150,SalesTaxSummary!N$1)</f>
        <v>0</v>
      </c>
      <c r="R23" s="2">
        <f>COUNTIFS(EventDetails!$Q$2:$Q$150,SalesTaxSummary!$A23,EventDetails!$L$2:$L$150,SalesTaxSummary!R$1)</f>
        <v>0</v>
      </c>
      <c r="S23" s="42">
        <f>SUMIFS(EventDetails!$O$2:$O$150,EventDetails!$Q$2:$Q$150,SalesTaxSummary!$A23,EventDetails!$L$2:$L$150,SalesTaxSummary!R$1)</f>
        <v>0</v>
      </c>
      <c r="T23" s="42">
        <f>SUMIFS(EventDetails!$N$2:$N$150,EventDetails!$Q$2:$Q$150,SalesTaxSummary!$A23,EventDetails!$L$2:$L$150,SalesTaxSummary!R$1)</f>
        <v>0</v>
      </c>
      <c r="U23" s="43">
        <f>SUMIFS(EventDetails!$P$2:$P$150,EventDetails!$Q$2:$Q$150,SalesTaxSummary!$A23,EventDetails!$L$2:$L$150,SalesTaxSummary!R$1)</f>
        <v>0</v>
      </c>
    </row>
    <row r="24" spans="1:21" x14ac:dyDescent="0.35">
      <c r="A24" t="s">
        <v>689</v>
      </c>
      <c r="B24" s="2">
        <f>COUNTIFS(EventDetails!$Q$2:$Q$150,SalesTaxSummary!$A24,EventDetails!$L$2:$L$150,SalesTaxSummary!B$1)</f>
        <v>0</v>
      </c>
      <c r="C24" s="42">
        <f>SUMIFS(EventDetails!$O$2:$O$150,EventDetails!$Q$2:$Q$150,SalesTaxSummary!$A24,EventDetails!$L$2:$L$150,SalesTaxSummary!B$1)</f>
        <v>0</v>
      </c>
      <c r="D24" s="42">
        <f>SUMIFS(EventDetails!$N$2:$N$150,EventDetails!$Q$2:$Q$150,SalesTaxSummary!$A24,EventDetails!$L$2:$L$150,SalesTaxSummary!B$1)</f>
        <v>0</v>
      </c>
      <c r="E24" s="43">
        <f>SUMIFS(EventDetails!$P$2:$P$150,EventDetails!$Q$2:$Q$150,SalesTaxSummary!$A24,EventDetails!$L$2:$L$150,SalesTaxSummary!B$1)</f>
        <v>0</v>
      </c>
      <c r="F24" s="2">
        <f>COUNTIFS(EventDetails!$Q$2:$Q$150,SalesTaxSummary!$A24,EventDetails!$L$2:$L$150,SalesTaxSummary!F$1)</f>
        <v>0</v>
      </c>
      <c r="G24" s="42">
        <f>SUMIFS(EventDetails!$O$2:$O$150,EventDetails!$Q$2:$Q$150,SalesTaxSummary!$A24,EventDetails!$L$2:$L$150,SalesTaxSummary!F$1)</f>
        <v>0</v>
      </c>
      <c r="H24" s="42">
        <f>SUMIFS(EventDetails!$N$2:$N$150,EventDetails!$Q$2:$Q$150,SalesTaxSummary!$A24,EventDetails!$L$2:$L$150,SalesTaxSummary!F$1)</f>
        <v>0</v>
      </c>
      <c r="I24" s="43">
        <f>SUMIFS(EventDetails!$P$2:$P$150,EventDetails!$Q$2:$Q$150,SalesTaxSummary!$A24,EventDetails!$L$2:$L$150,SalesTaxSummary!F$1)</f>
        <v>0</v>
      </c>
      <c r="J24" s="2">
        <f>COUNTIFS(EventDetails!$Q$2:$Q$150,SalesTaxSummary!$A24,EventDetails!$L$2:$L$150,SalesTaxSummary!J$1)</f>
        <v>0</v>
      </c>
      <c r="K24" s="42">
        <f>SUMIFS(EventDetails!$O$2:$O$150,EventDetails!$Q$2:$Q$150,SalesTaxSummary!$A24,EventDetails!$L$2:$L$150,SalesTaxSummary!J$1)</f>
        <v>0</v>
      </c>
      <c r="L24" s="42">
        <f>SUMIFS(EventDetails!$N$2:$N$150,EventDetails!$Q$2:$Q$150,SalesTaxSummary!$A24,EventDetails!$L$2:$L$150,SalesTaxSummary!J$1)</f>
        <v>0</v>
      </c>
      <c r="M24" s="43">
        <f>SUMIFS(EventDetails!$P$2:$P$150,EventDetails!$Q$2:$Q$150,SalesTaxSummary!$A24,EventDetails!$L$2:$L$150,SalesTaxSummary!J$1)</f>
        <v>0</v>
      </c>
      <c r="N24" s="2">
        <f>COUNTIFS(EventDetails!$Q$2:$Q$150,SalesTaxSummary!$A24,EventDetails!$L$2:$L$150,SalesTaxSummary!N$1)</f>
        <v>0</v>
      </c>
      <c r="O24" s="42">
        <f>SUMIFS(EventDetails!$O$2:$O$150,EventDetails!$Q$2:$Q$150,SalesTaxSummary!$A24,EventDetails!$L$2:$L$150,SalesTaxSummary!N$1)</f>
        <v>0</v>
      </c>
      <c r="P24" s="42">
        <f>SUMIFS(EventDetails!$N$2:$N$150,EventDetails!$Q$2:$Q$150,SalesTaxSummary!$A24,EventDetails!$L$2:$L$150,SalesTaxSummary!N$1)</f>
        <v>0</v>
      </c>
      <c r="Q24" s="43">
        <f>SUMIFS(EventDetails!$P$2:$P$150,EventDetails!$Q$2:$Q$150,SalesTaxSummary!$A24,EventDetails!$L$2:$L$150,SalesTaxSummary!N$1)</f>
        <v>0</v>
      </c>
      <c r="R24" s="2">
        <f>COUNTIFS(EventDetails!$Q$2:$Q$150,SalesTaxSummary!$A24,EventDetails!$L$2:$L$150,SalesTaxSummary!R$1)</f>
        <v>0</v>
      </c>
      <c r="S24" s="42">
        <f>SUMIFS(EventDetails!$O$2:$O$150,EventDetails!$Q$2:$Q$150,SalesTaxSummary!$A24,EventDetails!$L$2:$L$150,SalesTaxSummary!R$1)</f>
        <v>0</v>
      </c>
      <c r="T24" s="42">
        <f>SUMIFS(EventDetails!$N$2:$N$150,EventDetails!$Q$2:$Q$150,SalesTaxSummary!$A24,EventDetails!$L$2:$L$150,SalesTaxSummary!R$1)</f>
        <v>0</v>
      </c>
      <c r="U24" s="43">
        <f>SUMIFS(EventDetails!$P$2:$P$150,EventDetails!$Q$2:$Q$150,SalesTaxSummary!$A24,EventDetails!$L$2:$L$150,SalesTaxSummary!R$1)</f>
        <v>0</v>
      </c>
    </row>
    <row r="25" spans="1:21" x14ac:dyDescent="0.35">
      <c r="A25" t="s">
        <v>684</v>
      </c>
      <c r="B25" s="2">
        <f>COUNTIFS(EventDetails!$Q$2:$Q$150,SalesTaxSummary!$A25,EventDetails!$L$2:$L$150,SalesTaxSummary!B$1)</f>
        <v>0</v>
      </c>
      <c r="C25" s="42">
        <f>SUMIFS(EventDetails!$O$2:$O$150,EventDetails!$Q$2:$Q$150,SalesTaxSummary!$A25,EventDetails!$L$2:$L$150,SalesTaxSummary!B$1)</f>
        <v>0</v>
      </c>
      <c r="D25" s="42">
        <f>SUMIFS(EventDetails!$N$2:$N$150,EventDetails!$Q$2:$Q$150,SalesTaxSummary!$A25,EventDetails!$L$2:$L$150,SalesTaxSummary!B$1)</f>
        <v>0</v>
      </c>
      <c r="E25" s="43">
        <f>SUMIFS(EventDetails!$P$2:$P$150,EventDetails!$Q$2:$Q$150,SalesTaxSummary!$A25,EventDetails!$L$2:$L$150,SalesTaxSummary!B$1)</f>
        <v>0</v>
      </c>
      <c r="F25" s="2">
        <f>COUNTIFS(EventDetails!$Q$2:$Q$150,SalesTaxSummary!$A25,EventDetails!$L$2:$L$150,SalesTaxSummary!F$1)</f>
        <v>1</v>
      </c>
      <c r="G25" s="42">
        <f>SUMIFS(EventDetails!$O$2:$O$150,EventDetails!$Q$2:$Q$150,SalesTaxSummary!$A25,EventDetails!$L$2:$L$150,SalesTaxSummary!F$1)</f>
        <v>80</v>
      </c>
      <c r="H25" s="42">
        <f>SUMIFS(EventDetails!$N$2:$N$150,EventDetails!$Q$2:$Q$150,SalesTaxSummary!$A25,EventDetails!$L$2:$L$150,SalesTaxSummary!F$1)</f>
        <v>31</v>
      </c>
      <c r="I25" s="43">
        <f>SUMIFS(EventDetails!$P$2:$P$150,EventDetails!$Q$2:$Q$150,SalesTaxSummary!$A25,EventDetails!$L$2:$L$150,SalesTaxSummary!F$1)</f>
        <v>8.3249999999999993</v>
      </c>
      <c r="J25" s="2">
        <f>COUNTIFS(EventDetails!$Q$2:$Q$150,SalesTaxSummary!$A25,EventDetails!$L$2:$L$150,SalesTaxSummary!J$1)</f>
        <v>1</v>
      </c>
      <c r="K25" s="42">
        <f>SUMIFS(EventDetails!$O$2:$O$150,EventDetails!$Q$2:$Q$150,SalesTaxSummary!$A25,EventDetails!$L$2:$L$150,SalesTaxSummary!J$1)</f>
        <v>-16.900000000000006</v>
      </c>
      <c r="L25" s="42">
        <f>SUMIFS(EventDetails!$N$2:$N$150,EventDetails!$Q$2:$Q$150,SalesTaxSummary!$A25,EventDetails!$L$2:$L$150,SalesTaxSummary!J$1)</f>
        <v>186.9</v>
      </c>
      <c r="M25" s="43">
        <f>SUMIFS(EventDetails!$P$2:$P$150,EventDetails!$Q$2:$Q$150,SalesTaxSummary!$A25,EventDetails!$L$2:$L$150,SalesTaxSummary!J$1)</f>
        <v>10.88</v>
      </c>
      <c r="N25" s="2">
        <f>COUNTIFS(EventDetails!$Q$2:$Q$150,SalesTaxSummary!$A25,EventDetails!$L$2:$L$150,SalesTaxSummary!N$1)</f>
        <v>1</v>
      </c>
      <c r="O25" s="42">
        <f>SUMIFS(EventDetails!$O$2:$O$150,EventDetails!$Q$2:$Q$150,SalesTaxSummary!$A25,EventDetails!$L$2:$L$150,SalesTaxSummary!N$1)</f>
        <v>44</v>
      </c>
      <c r="P25" s="42">
        <f>SUMIFS(EventDetails!$N$2:$N$150,EventDetails!$Q$2:$Q$150,SalesTaxSummary!$A25,EventDetails!$L$2:$L$150,SalesTaxSummary!N$1)</f>
        <v>56</v>
      </c>
      <c r="Q25" s="43">
        <f>SUMIFS(EventDetails!$P$2:$P$150,EventDetails!$Q$2:$Q$150,SalesTaxSummary!$A25,EventDetails!$L$2:$L$150,SalesTaxSummary!N$1)</f>
        <v>6.4</v>
      </c>
      <c r="R25" s="2">
        <f>COUNTIFS(EventDetails!$Q$2:$Q$150,SalesTaxSummary!$A25,EventDetails!$L$2:$L$150,SalesTaxSummary!R$1)</f>
        <v>0</v>
      </c>
      <c r="S25" s="42">
        <f>SUMIFS(EventDetails!$O$2:$O$150,EventDetails!$Q$2:$Q$150,SalesTaxSummary!$A25,EventDetails!$L$2:$L$150,SalesTaxSummary!R$1)</f>
        <v>0</v>
      </c>
      <c r="T25" s="42">
        <f>SUMIFS(EventDetails!$N$2:$N$150,EventDetails!$Q$2:$Q$150,SalesTaxSummary!$A25,EventDetails!$L$2:$L$150,SalesTaxSummary!R$1)</f>
        <v>0</v>
      </c>
      <c r="U25" s="43">
        <f>SUMIFS(EventDetails!$P$2:$P$150,EventDetails!$Q$2:$Q$150,SalesTaxSummary!$A25,EventDetails!$L$2:$L$150,SalesTaxSummary!R$1)</f>
        <v>0</v>
      </c>
    </row>
    <row r="26" spans="1:21" x14ac:dyDescent="0.35">
      <c r="A26" t="s">
        <v>677</v>
      </c>
      <c r="B26" s="2">
        <f>COUNTIFS(EventDetails!$Q$2:$Q$150,SalesTaxSummary!$A26,EventDetails!$L$2:$L$150,SalesTaxSummary!B$1)</f>
        <v>0</v>
      </c>
      <c r="C26" s="42">
        <f>SUMIFS(EventDetails!$O$2:$O$150,EventDetails!$Q$2:$Q$150,SalesTaxSummary!$A26,EventDetails!$L$2:$L$150,SalesTaxSummary!B$1)</f>
        <v>0</v>
      </c>
      <c r="D26" s="42">
        <f>SUMIFS(EventDetails!$N$2:$N$150,EventDetails!$Q$2:$Q$150,SalesTaxSummary!$A26,EventDetails!$L$2:$L$150,SalesTaxSummary!B$1)</f>
        <v>0</v>
      </c>
      <c r="E26" s="43">
        <f>SUMIFS(EventDetails!$P$2:$P$150,EventDetails!$Q$2:$Q$150,SalesTaxSummary!$A26,EventDetails!$L$2:$L$150,SalesTaxSummary!B$1)</f>
        <v>0</v>
      </c>
      <c r="F26" s="2">
        <f>COUNTIFS(EventDetails!$Q$2:$Q$150,SalesTaxSummary!$A26,EventDetails!$L$2:$L$150,SalesTaxSummary!F$1)</f>
        <v>0</v>
      </c>
      <c r="G26" s="42">
        <f>SUMIFS(EventDetails!$O$2:$O$150,EventDetails!$Q$2:$Q$150,SalesTaxSummary!$A26,EventDetails!$L$2:$L$150,SalesTaxSummary!F$1)</f>
        <v>0</v>
      </c>
      <c r="H26" s="42">
        <f>SUMIFS(EventDetails!$N$2:$N$150,EventDetails!$Q$2:$Q$150,SalesTaxSummary!$A26,EventDetails!$L$2:$L$150,SalesTaxSummary!F$1)</f>
        <v>0</v>
      </c>
      <c r="I26" s="43">
        <f>SUMIFS(EventDetails!$P$2:$P$150,EventDetails!$Q$2:$Q$150,SalesTaxSummary!$A26,EventDetails!$L$2:$L$150,SalesTaxSummary!F$1)</f>
        <v>0</v>
      </c>
      <c r="J26" s="2">
        <f>COUNTIFS(EventDetails!$Q$2:$Q$150,SalesTaxSummary!$A26,EventDetails!$L$2:$L$150,SalesTaxSummary!J$1)</f>
        <v>1</v>
      </c>
      <c r="K26" s="42">
        <f>SUMIFS(EventDetails!$O$2:$O$150,EventDetails!$Q$2:$Q$150,SalesTaxSummary!$A26,EventDetails!$L$2:$L$150,SalesTaxSummary!J$1)</f>
        <v>112.12</v>
      </c>
      <c r="L26" s="42">
        <f>SUMIFS(EventDetails!$N$2:$N$150,EventDetails!$Q$2:$Q$150,SalesTaxSummary!$A26,EventDetails!$L$2:$L$150,SalesTaxSummary!J$1)</f>
        <v>45.879999999999995</v>
      </c>
      <c r="M26" s="43">
        <f>SUMIFS(EventDetails!$P$2:$P$150,EventDetails!$Q$2:$Q$150,SalesTaxSummary!$A26,EventDetails!$L$2:$L$150,SalesTaxSummary!J$1)</f>
        <v>12.481999999999999</v>
      </c>
      <c r="N26" s="2">
        <f>COUNTIFS(EventDetails!$Q$2:$Q$150,SalesTaxSummary!$A26,EventDetails!$L$2:$L$150,SalesTaxSummary!N$1)</f>
        <v>0</v>
      </c>
      <c r="O26" s="42">
        <f>SUMIFS(EventDetails!$O$2:$O$150,EventDetails!$Q$2:$Q$150,SalesTaxSummary!$A26,EventDetails!$L$2:$L$150,SalesTaxSummary!N$1)</f>
        <v>0</v>
      </c>
      <c r="P26" s="42">
        <f>SUMIFS(EventDetails!$N$2:$N$150,EventDetails!$Q$2:$Q$150,SalesTaxSummary!$A26,EventDetails!$L$2:$L$150,SalesTaxSummary!N$1)</f>
        <v>0</v>
      </c>
      <c r="Q26" s="43">
        <f>SUMIFS(EventDetails!$P$2:$P$150,EventDetails!$Q$2:$Q$150,SalesTaxSummary!$A26,EventDetails!$L$2:$L$150,SalesTaxSummary!N$1)</f>
        <v>0</v>
      </c>
      <c r="R26" s="2">
        <f>COUNTIFS(EventDetails!$Q$2:$Q$150,SalesTaxSummary!$A26,EventDetails!$L$2:$L$150,SalesTaxSummary!R$1)</f>
        <v>0</v>
      </c>
      <c r="S26" s="42">
        <f>SUMIFS(EventDetails!$O$2:$O$150,EventDetails!$Q$2:$Q$150,SalesTaxSummary!$A26,EventDetails!$L$2:$L$150,SalesTaxSummary!R$1)</f>
        <v>0</v>
      </c>
      <c r="T26" s="42">
        <f>SUMIFS(EventDetails!$N$2:$N$150,EventDetails!$Q$2:$Q$150,SalesTaxSummary!$A26,EventDetails!$L$2:$L$150,SalesTaxSummary!R$1)</f>
        <v>0</v>
      </c>
      <c r="U26" s="43">
        <f>SUMIFS(EventDetails!$P$2:$P$150,EventDetails!$Q$2:$Q$150,SalesTaxSummary!$A26,EventDetails!$L$2:$L$150,SalesTaxSummary!R$1)</f>
        <v>0</v>
      </c>
    </row>
    <row r="27" spans="1:21" x14ac:dyDescent="0.35">
      <c r="A27" t="s">
        <v>716</v>
      </c>
      <c r="B27" s="2">
        <f>COUNTIFS(EventDetails!$Q$2:$Q$150,SalesTaxSummary!$A27,EventDetails!$L$2:$L$150,SalesTaxSummary!B$1)</f>
        <v>0</v>
      </c>
      <c r="C27" s="42">
        <f>SUMIFS(EventDetails!$O$2:$O$150,EventDetails!$Q$2:$Q$150,SalesTaxSummary!$A27,EventDetails!$L$2:$L$150,SalesTaxSummary!B$1)</f>
        <v>0</v>
      </c>
      <c r="D27" s="42">
        <f>SUMIFS(EventDetails!$N$2:$N$150,EventDetails!$Q$2:$Q$150,SalesTaxSummary!$A27,EventDetails!$L$2:$L$150,SalesTaxSummary!B$1)</f>
        <v>0</v>
      </c>
      <c r="E27" s="43">
        <f>SUMIFS(EventDetails!$P$2:$P$150,EventDetails!$Q$2:$Q$150,SalesTaxSummary!$A27,EventDetails!$L$2:$L$150,SalesTaxSummary!B$1)</f>
        <v>0</v>
      </c>
      <c r="F27" s="2">
        <f>COUNTIFS(EventDetails!$Q$2:$Q$150,SalesTaxSummary!$A27,EventDetails!$L$2:$L$150,SalesTaxSummary!F$1)</f>
        <v>0</v>
      </c>
      <c r="G27" s="42">
        <f>SUMIFS(EventDetails!$O$2:$O$150,EventDetails!$Q$2:$Q$150,SalesTaxSummary!$A27,EventDetails!$L$2:$L$150,SalesTaxSummary!F$1)</f>
        <v>0</v>
      </c>
      <c r="H27" s="42">
        <f>SUMIFS(EventDetails!$N$2:$N$150,EventDetails!$Q$2:$Q$150,SalesTaxSummary!$A27,EventDetails!$L$2:$L$150,SalesTaxSummary!F$1)</f>
        <v>0</v>
      </c>
      <c r="I27" s="43">
        <f>SUMIFS(EventDetails!$P$2:$P$150,EventDetails!$Q$2:$Q$150,SalesTaxSummary!$A27,EventDetails!$L$2:$L$150,SalesTaxSummary!F$1)</f>
        <v>0</v>
      </c>
      <c r="J27" s="2">
        <f>COUNTIFS(EventDetails!$Q$2:$Q$150,SalesTaxSummary!$A27,EventDetails!$L$2:$L$150,SalesTaxSummary!J$1)</f>
        <v>1</v>
      </c>
      <c r="K27" s="42">
        <f>SUMIFS(EventDetails!$O$2:$O$150,EventDetails!$Q$2:$Q$150,SalesTaxSummary!$A27,EventDetails!$L$2:$L$150,SalesTaxSummary!J$1)</f>
        <v>-58.960000000000008</v>
      </c>
      <c r="L27" s="42">
        <f>SUMIFS(EventDetails!$N$2:$N$150,EventDetails!$Q$2:$Q$150,SalesTaxSummary!$A27,EventDetails!$L$2:$L$150,SalesTaxSummary!J$1)</f>
        <v>190.96</v>
      </c>
      <c r="M27" s="43">
        <f>SUMIFS(EventDetails!$P$2:$P$150,EventDetails!$Q$2:$Q$150,SalesTaxSummary!$A27,EventDetails!$L$2:$L$150,SalesTaxSummary!J$1)</f>
        <v>9.5039999999999996</v>
      </c>
      <c r="N27" s="2">
        <f>COUNTIFS(EventDetails!$Q$2:$Q$150,SalesTaxSummary!$A27,EventDetails!$L$2:$L$150,SalesTaxSummary!N$1)</f>
        <v>0</v>
      </c>
      <c r="O27" s="42">
        <f>SUMIFS(EventDetails!$O$2:$O$150,EventDetails!$Q$2:$Q$150,SalesTaxSummary!$A27,EventDetails!$L$2:$L$150,SalesTaxSummary!N$1)</f>
        <v>0</v>
      </c>
      <c r="P27" s="42">
        <f>SUMIFS(EventDetails!$N$2:$N$150,EventDetails!$Q$2:$Q$150,SalesTaxSummary!$A27,EventDetails!$L$2:$L$150,SalesTaxSummary!N$1)</f>
        <v>0</v>
      </c>
      <c r="Q27" s="43">
        <f>SUMIFS(EventDetails!$P$2:$P$150,EventDetails!$Q$2:$Q$150,SalesTaxSummary!$A27,EventDetails!$L$2:$L$150,SalesTaxSummary!N$1)</f>
        <v>0</v>
      </c>
      <c r="R27" s="2">
        <f>COUNTIFS(EventDetails!$Q$2:$Q$150,SalesTaxSummary!$A27,EventDetails!$L$2:$L$150,SalesTaxSummary!R$1)</f>
        <v>0</v>
      </c>
      <c r="S27" s="42">
        <f>SUMIFS(EventDetails!$O$2:$O$150,EventDetails!$Q$2:$Q$150,SalesTaxSummary!$A27,EventDetails!$L$2:$L$150,SalesTaxSummary!R$1)</f>
        <v>0</v>
      </c>
      <c r="T27" s="42">
        <f>SUMIFS(EventDetails!$N$2:$N$150,EventDetails!$Q$2:$Q$150,SalesTaxSummary!$A27,EventDetails!$L$2:$L$150,SalesTaxSummary!R$1)</f>
        <v>0</v>
      </c>
      <c r="U27" s="43">
        <f>SUMIFS(EventDetails!$P$2:$P$150,EventDetails!$Q$2:$Q$150,SalesTaxSummary!$A27,EventDetails!$L$2:$L$150,SalesTaxSummary!R$1)</f>
        <v>0</v>
      </c>
    </row>
    <row r="28" spans="1:21" x14ac:dyDescent="0.35">
      <c r="A28" t="s">
        <v>699</v>
      </c>
      <c r="B28" s="2">
        <f>COUNTIFS(EventDetails!$Q$2:$Q$150,SalesTaxSummary!$A28,EventDetails!$L$2:$L$150,SalesTaxSummary!B$1)</f>
        <v>1</v>
      </c>
      <c r="C28" s="42">
        <f>SUMIFS(EventDetails!$O$2:$O$150,EventDetails!$Q$2:$Q$150,SalesTaxSummary!$A28,EventDetails!$L$2:$L$150,SalesTaxSummary!B$1)</f>
        <v>141.43200000000002</v>
      </c>
      <c r="D28" s="42">
        <f>SUMIFS(EventDetails!$N$2:$N$150,EventDetails!$Q$2:$Q$150,SalesTaxSummary!$A28,EventDetails!$L$2:$L$150,SalesTaxSummary!B$1)</f>
        <v>92.567999999999998</v>
      </c>
      <c r="E28" s="43">
        <f>SUMIFS(EventDetails!$P$2:$P$150,EventDetails!$Q$2:$Q$150,SalesTaxSummary!$A28,EventDetails!$L$2:$L$150,SalesTaxSummary!B$1)</f>
        <v>11.700000000000001</v>
      </c>
      <c r="F28" s="2">
        <f>COUNTIFS(EventDetails!$Q$2:$Q$150,SalesTaxSummary!$A28,EventDetails!$L$2:$L$150,SalesTaxSummary!F$1)</f>
        <v>0</v>
      </c>
      <c r="G28" s="42">
        <f>SUMIFS(EventDetails!$O$2:$O$150,EventDetails!$Q$2:$Q$150,SalesTaxSummary!$A28,EventDetails!$L$2:$L$150,SalesTaxSummary!F$1)</f>
        <v>0</v>
      </c>
      <c r="H28" s="42">
        <f>SUMIFS(EventDetails!$N$2:$N$150,EventDetails!$Q$2:$Q$150,SalesTaxSummary!$A28,EventDetails!$L$2:$L$150,SalesTaxSummary!F$1)</f>
        <v>0</v>
      </c>
      <c r="I28" s="43">
        <f>SUMIFS(EventDetails!$P$2:$P$150,EventDetails!$Q$2:$Q$150,SalesTaxSummary!$A28,EventDetails!$L$2:$L$150,SalesTaxSummary!F$1)</f>
        <v>0</v>
      </c>
      <c r="J28" s="2">
        <f>COUNTIFS(EventDetails!$Q$2:$Q$150,SalesTaxSummary!$A28,EventDetails!$L$2:$L$150,SalesTaxSummary!J$1)</f>
        <v>1</v>
      </c>
      <c r="K28" s="42">
        <f>SUMIFS(EventDetails!$O$2:$O$150,EventDetails!$Q$2:$Q$150,SalesTaxSummary!$A28,EventDetails!$L$2:$L$150,SalesTaxSummary!J$1)</f>
        <v>51.8</v>
      </c>
      <c r="L28" s="42">
        <f>SUMIFS(EventDetails!$N$2:$N$150,EventDetails!$Q$2:$Q$150,SalesTaxSummary!$A28,EventDetails!$L$2:$L$150,SalesTaxSummary!J$1)</f>
        <v>52.2</v>
      </c>
      <c r="M28" s="43">
        <f>SUMIFS(EventDetails!$P$2:$P$150,EventDetails!$Q$2:$Q$150,SalesTaxSummary!$A28,EventDetails!$L$2:$L$150,SalesTaxSummary!J$1)</f>
        <v>6.968</v>
      </c>
      <c r="N28" s="2">
        <f>COUNTIFS(EventDetails!$Q$2:$Q$150,SalesTaxSummary!$A28,EventDetails!$L$2:$L$150,SalesTaxSummary!N$1)</f>
        <v>0</v>
      </c>
      <c r="O28" s="42">
        <f>SUMIFS(EventDetails!$O$2:$O$150,EventDetails!$Q$2:$Q$150,SalesTaxSummary!$A28,EventDetails!$L$2:$L$150,SalesTaxSummary!N$1)</f>
        <v>0</v>
      </c>
      <c r="P28" s="42">
        <f>SUMIFS(EventDetails!$N$2:$N$150,EventDetails!$Q$2:$Q$150,SalesTaxSummary!$A28,EventDetails!$L$2:$L$150,SalesTaxSummary!N$1)</f>
        <v>0</v>
      </c>
      <c r="Q28" s="43">
        <f>SUMIFS(EventDetails!$P$2:$P$150,EventDetails!$Q$2:$Q$150,SalesTaxSummary!$A28,EventDetails!$L$2:$L$150,SalesTaxSummary!N$1)</f>
        <v>0</v>
      </c>
      <c r="R28" s="2">
        <f>COUNTIFS(EventDetails!$Q$2:$Q$150,SalesTaxSummary!$A28,EventDetails!$L$2:$L$150,SalesTaxSummary!R$1)</f>
        <v>0</v>
      </c>
      <c r="S28" s="42">
        <f>SUMIFS(EventDetails!$O$2:$O$150,EventDetails!$Q$2:$Q$150,SalesTaxSummary!$A28,EventDetails!$L$2:$L$150,SalesTaxSummary!R$1)</f>
        <v>0</v>
      </c>
      <c r="T28" s="42">
        <f>SUMIFS(EventDetails!$N$2:$N$150,EventDetails!$Q$2:$Q$150,SalesTaxSummary!$A28,EventDetails!$L$2:$L$150,SalesTaxSummary!R$1)</f>
        <v>0</v>
      </c>
      <c r="U28" s="43">
        <f>SUMIFS(EventDetails!$P$2:$P$150,EventDetails!$Q$2:$Q$150,SalesTaxSummary!$A28,EventDetails!$L$2:$L$150,SalesTaxSummary!R$1)</f>
        <v>0</v>
      </c>
    </row>
    <row r="29" spans="1:21" x14ac:dyDescent="0.35">
      <c r="A29" t="s">
        <v>705</v>
      </c>
      <c r="B29" s="2">
        <f>COUNTIFS(EventDetails!$Q$2:$Q$150,SalesTaxSummary!$A29,EventDetails!$L$2:$L$150,SalesTaxSummary!B$1)</f>
        <v>0</v>
      </c>
      <c r="C29" s="42">
        <f>SUMIFS(EventDetails!$O$2:$O$150,EventDetails!$Q$2:$Q$150,SalesTaxSummary!$A29,EventDetails!$L$2:$L$150,SalesTaxSummary!B$1)</f>
        <v>0</v>
      </c>
      <c r="D29" s="42">
        <f>SUMIFS(EventDetails!$N$2:$N$150,EventDetails!$Q$2:$Q$150,SalesTaxSummary!$A29,EventDetails!$L$2:$L$150,SalesTaxSummary!B$1)</f>
        <v>0</v>
      </c>
      <c r="E29" s="43">
        <f>SUMIFS(EventDetails!$P$2:$P$150,EventDetails!$Q$2:$Q$150,SalesTaxSummary!$A29,EventDetails!$L$2:$L$150,SalesTaxSummary!B$1)</f>
        <v>0</v>
      </c>
      <c r="F29" s="2">
        <f>COUNTIFS(EventDetails!$Q$2:$Q$150,SalesTaxSummary!$A29,EventDetails!$L$2:$L$150,SalesTaxSummary!F$1)</f>
        <v>0</v>
      </c>
      <c r="G29" s="42">
        <f>SUMIFS(EventDetails!$O$2:$O$150,EventDetails!$Q$2:$Q$150,SalesTaxSummary!$A29,EventDetails!$L$2:$L$150,SalesTaxSummary!F$1)</f>
        <v>0</v>
      </c>
      <c r="H29" s="42">
        <f>SUMIFS(EventDetails!$N$2:$N$150,EventDetails!$Q$2:$Q$150,SalesTaxSummary!$A29,EventDetails!$L$2:$L$150,SalesTaxSummary!F$1)</f>
        <v>0</v>
      </c>
      <c r="I29" s="43">
        <f>SUMIFS(EventDetails!$P$2:$P$150,EventDetails!$Q$2:$Q$150,SalesTaxSummary!$A29,EventDetails!$L$2:$L$150,SalesTaxSummary!F$1)</f>
        <v>0</v>
      </c>
      <c r="J29" s="2">
        <f>COUNTIFS(EventDetails!$Q$2:$Q$150,SalesTaxSummary!$A29,EventDetails!$L$2:$L$150,SalesTaxSummary!J$1)</f>
        <v>0</v>
      </c>
      <c r="K29" s="42">
        <f>SUMIFS(EventDetails!$O$2:$O$150,EventDetails!$Q$2:$Q$150,SalesTaxSummary!$A29,EventDetails!$L$2:$L$150,SalesTaxSummary!J$1)</f>
        <v>0</v>
      </c>
      <c r="L29" s="42">
        <f>SUMIFS(EventDetails!$N$2:$N$150,EventDetails!$Q$2:$Q$150,SalesTaxSummary!$A29,EventDetails!$L$2:$L$150,SalesTaxSummary!J$1)</f>
        <v>0</v>
      </c>
      <c r="M29" s="43">
        <f>SUMIFS(EventDetails!$P$2:$P$150,EventDetails!$Q$2:$Q$150,SalesTaxSummary!$A29,EventDetails!$L$2:$L$150,SalesTaxSummary!J$1)</f>
        <v>0</v>
      </c>
      <c r="N29" s="2">
        <f>COUNTIFS(EventDetails!$Q$2:$Q$150,SalesTaxSummary!$A29,EventDetails!$L$2:$L$150,SalesTaxSummary!N$1)</f>
        <v>0</v>
      </c>
      <c r="O29" s="42">
        <f>SUMIFS(EventDetails!$O$2:$O$150,EventDetails!$Q$2:$Q$150,SalesTaxSummary!$A29,EventDetails!$L$2:$L$150,SalesTaxSummary!N$1)</f>
        <v>0</v>
      </c>
      <c r="P29" s="42">
        <f>SUMIFS(EventDetails!$N$2:$N$150,EventDetails!$Q$2:$Q$150,SalesTaxSummary!$A29,EventDetails!$L$2:$L$150,SalesTaxSummary!N$1)</f>
        <v>0</v>
      </c>
      <c r="Q29" s="43">
        <f>SUMIFS(EventDetails!$P$2:$P$150,EventDetails!$Q$2:$Q$150,SalesTaxSummary!$A29,EventDetails!$L$2:$L$150,SalesTaxSummary!N$1)</f>
        <v>0</v>
      </c>
      <c r="R29" s="2">
        <f>COUNTIFS(EventDetails!$Q$2:$Q$150,SalesTaxSummary!$A29,EventDetails!$L$2:$L$150,SalesTaxSummary!R$1)</f>
        <v>1</v>
      </c>
      <c r="S29" s="42">
        <f>SUMIFS(EventDetails!$O$2:$O$150,EventDetails!$Q$2:$Q$150,SalesTaxSummary!$A29,EventDetails!$L$2:$L$150,SalesTaxSummary!R$1)</f>
        <v>47</v>
      </c>
      <c r="T29" s="42">
        <f>SUMIFS(EventDetails!$N$2:$N$150,EventDetails!$Q$2:$Q$150,SalesTaxSummary!$A29,EventDetails!$L$2:$L$150,SalesTaxSummary!R$1)</f>
        <v>58</v>
      </c>
      <c r="U29" s="43">
        <f>SUMIFS(EventDetails!$P$2:$P$150,EventDetails!$Q$2:$Q$150,SalesTaxSummary!$A29,EventDetails!$L$2:$L$150,SalesTaxSummary!R$1)</f>
        <v>9.7650000000000006</v>
      </c>
    </row>
    <row r="30" spans="1:21" x14ac:dyDescent="0.35">
      <c r="A30" t="s">
        <v>697</v>
      </c>
      <c r="B30" s="2">
        <f>COUNTIFS(EventDetails!$Q$2:$Q$150,SalesTaxSummary!$A30,EventDetails!$L$2:$L$150,SalesTaxSummary!B$1)</f>
        <v>0</v>
      </c>
      <c r="C30" s="42">
        <f>SUMIFS(EventDetails!$O$2:$O$150,EventDetails!$Q$2:$Q$150,SalesTaxSummary!$A30,EventDetails!$L$2:$L$150,SalesTaxSummary!B$1)</f>
        <v>0</v>
      </c>
      <c r="D30" s="42">
        <f>SUMIFS(EventDetails!$N$2:$N$150,EventDetails!$Q$2:$Q$150,SalesTaxSummary!$A30,EventDetails!$L$2:$L$150,SalesTaxSummary!B$1)</f>
        <v>0</v>
      </c>
      <c r="E30" s="43">
        <f>SUMIFS(EventDetails!$P$2:$P$150,EventDetails!$Q$2:$Q$150,SalesTaxSummary!$A30,EventDetails!$L$2:$L$150,SalesTaxSummary!B$1)</f>
        <v>0</v>
      </c>
      <c r="F30" s="2">
        <f>COUNTIFS(EventDetails!$Q$2:$Q$150,SalesTaxSummary!$A30,EventDetails!$L$2:$L$150,SalesTaxSummary!F$1)</f>
        <v>1</v>
      </c>
      <c r="G30" s="42">
        <f>SUMIFS(EventDetails!$O$2:$O$150,EventDetails!$Q$2:$Q$150,SalesTaxSummary!$A30,EventDetails!$L$2:$L$150,SalesTaxSummary!F$1)</f>
        <v>-47.183999999999997</v>
      </c>
      <c r="H30" s="42">
        <f>SUMIFS(EventDetails!$N$2:$N$150,EventDetails!$Q$2:$Q$150,SalesTaxSummary!$A30,EventDetails!$L$2:$L$150,SalesTaxSummary!F$1)</f>
        <v>254.184</v>
      </c>
      <c r="I30" s="43">
        <f>SUMIFS(EventDetails!$P$2:$P$150,EventDetails!$Q$2:$Q$150,SalesTaxSummary!$A30,EventDetails!$L$2:$L$150,SalesTaxSummary!F$1)</f>
        <v>13.662000000000001</v>
      </c>
      <c r="J30" s="2">
        <f>COUNTIFS(EventDetails!$Q$2:$Q$150,SalesTaxSummary!$A30,EventDetails!$L$2:$L$150,SalesTaxSummary!J$1)</f>
        <v>0</v>
      </c>
      <c r="K30" s="42">
        <f>SUMIFS(EventDetails!$O$2:$O$150,EventDetails!$Q$2:$Q$150,SalesTaxSummary!$A30,EventDetails!$L$2:$L$150,SalesTaxSummary!J$1)</f>
        <v>0</v>
      </c>
      <c r="L30" s="42">
        <f>SUMIFS(EventDetails!$N$2:$N$150,EventDetails!$Q$2:$Q$150,SalesTaxSummary!$A30,EventDetails!$L$2:$L$150,SalesTaxSummary!J$1)</f>
        <v>0</v>
      </c>
      <c r="M30" s="43">
        <f>SUMIFS(EventDetails!$P$2:$P$150,EventDetails!$Q$2:$Q$150,SalesTaxSummary!$A30,EventDetails!$L$2:$L$150,SalesTaxSummary!J$1)</f>
        <v>0</v>
      </c>
      <c r="N30" s="2">
        <f>COUNTIFS(EventDetails!$Q$2:$Q$150,SalesTaxSummary!$A30,EventDetails!$L$2:$L$150,SalesTaxSummary!N$1)</f>
        <v>0</v>
      </c>
      <c r="O30" s="42">
        <f>SUMIFS(EventDetails!$O$2:$O$150,EventDetails!$Q$2:$Q$150,SalesTaxSummary!$A30,EventDetails!$L$2:$L$150,SalesTaxSummary!N$1)</f>
        <v>0</v>
      </c>
      <c r="P30" s="42">
        <f>SUMIFS(EventDetails!$N$2:$N$150,EventDetails!$Q$2:$Q$150,SalesTaxSummary!$A30,EventDetails!$L$2:$L$150,SalesTaxSummary!N$1)</f>
        <v>0</v>
      </c>
      <c r="Q30" s="43">
        <f>SUMIFS(EventDetails!$P$2:$P$150,EventDetails!$Q$2:$Q$150,SalesTaxSummary!$A30,EventDetails!$L$2:$L$150,SalesTaxSummary!N$1)</f>
        <v>0</v>
      </c>
      <c r="R30" s="2">
        <f>COUNTIFS(EventDetails!$Q$2:$Q$150,SalesTaxSummary!$A30,EventDetails!$L$2:$L$150,SalesTaxSummary!R$1)</f>
        <v>0</v>
      </c>
      <c r="S30" s="42">
        <f>SUMIFS(EventDetails!$O$2:$O$150,EventDetails!$Q$2:$Q$150,SalesTaxSummary!$A30,EventDetails!$L$2:$L$150,SalesTaxSummary!R$1)</f>
        <v>0</v>
      </c>
      <c r="T30" s="42">
        <f>SUMIFS(EventDetails!$N$2:$N$150,EventDetails!$Q$2:$Q$150,SalesTaxSummary!$A30,EventDetails!$L$2:$L$150,SalesTaxSummary!R$1)</f>
        <v>0</v>
      </c>
      <c r="U30" s="43">
        <f>SUMIFS(EventDetails!$P$2:$P$150,EventDetails!$Q$2:$Q$150,SalesTaxSummary!$A30,EventDetails!$L$2:$L$150,SalesTaxSummary!R$1)</f>
        <v>0</v>
      </c>
    </row>
    <row r="31" spans="1:21" x14ac:dyDescent="0.35">
      <c r="A31" t="s">
        <v>676</v>
      </c>
      <c r="B31" s="2">
        <f>COUNTIFS(EventDetails!$Q$2:$Q$150,SalesTaxSummary!$A31,EventDetails!$L$2:$L$150,SalesTaxSummary!B$1)</f>
        <v>0</v>
      </c>
      <c r="C31" s="42">
        <f>SUMIFS(EventDetails!$O$2:$O$150,EventDetails!$Q$2:$Q$150,SalesTaxSummary!$A31,EventDetails!$L$2:$L$150,SalesTaxSummary!B$1)</f>
        <v>0</v>
      </c>
      <c r="D31" s="42">
        <f>SUMIFS(EventDetails!$N$2:$N$150,EventDetails!$Q$2:$Q$150,SalesTaxSummary!$A31,EventDetails!$L$2:$L$150,SalesTaxSummary!B$1)</f>
        <v>0</v>
      </c>
      <c r="E31" s="43">
        <f>SUMIFS(EventDetails!$P$2:$P$150,EventDetails!$Q$2:$Q$150,SalesTaxSummary!$A31,EventDetails!$L$2:$L$150,SalesTaxSummary!B$1)</f>
        <v>0</v>
      </c>
      <c r="F31" s="2">
        <f>COUNTIFS(EventDetails!$Q$2:$Q$150,SalesTaxSummary!$A31,EventDetails!$L$2:$L$150,SalesTaxSummary!F$1)</f>
        <v>0</v>
      </c>
      <c r="G31" s="42">
        <f>SUMIFS(EventDetails!$O$2:$O$150,EventDetails!$Q$2:$Q$150,SalesTaxSummary!$A31,EventDetails!$L$2:$L$150,SalesTaxSummary!F$1)</f>
        <v>0</v>
      </c>
      <c r="H31" s="42">
        <f>SUMIFS(EventDetails!$N$2:$N$150,EventDetails!$Q$2:$Q$150,SalesTaxSummary!$A31,EventDetails!$L$2:$L$150,SalesTaxSummary!F$1)</f>
        <v>0</v>
      </c>
      <c r="I31" s="43">
        <f>SUMIFS(EventDetails!$P$2:$P$150,EventDetails!$Q$2:$Q$150,SalesTaxSummary!$A31,EventDetails!$L$2:$L$150,SalesTaxSummary!F$1)</f>
        <v>0</v>
      </c>
      <c r="J31" s="2">
        <f>COUNTIFS(EventDetails!$Q$2:$Q$150,SalesTaxSummary!$A31,EventDetails!$L$2:$L$150,SalesTaxSummary!J$1)</f>
        <v>0</v>
      </c>
      <c r="K31" s="42">
        <f>SUMIFS(EventDetails!$O$2:$O$150,EventDetails!$Q$2:$Q$150,SalesTaxSummary!$A31,EventDetails!$L$2:$L$150,SalesTaxSummary!J$1)</f>
        <v>0</v>
      </c>
      <c r="L31" s="42">
        <f>SUMIFS(EventDetails!$N$2:$N$150,EventDetails!$Q$2:$Q$150,SalesTaxSummary!$A31,EventDetails!$L$2:$L$150,SalesTaxSummary!J$1)</f>
        <v>0</v>
      </c>
      <c r="M31" s="43">
        <f>SUMIFS(EventDetails!$P$2:$P$150,EventDetails!$Q$2:$Q$150,SalesTaxSummary!$A31,EventDetails!$L$2:$L$150,SalesTaxSummary!J$1)</f>
        <v>0</v>
      </c>
      <c r="N31" s="2">
        <f>COUNTIFS(EventDetails!$Q$2:$Q$150,SalesTaxSummary!$A31,EventDetails!$L$2:$L$150,SalesTaxSummary!N$1)</f>
        <v>0</v>
      </c>
      <c r="O31" s="42">
        <f>SUMIFS(EventDetails!$O$2:$O$150,EventDetails!$Q$2:$Q$150,SalesTaxSummary!$A31,EventDetails!$L$2:$L$150,SalesTaxSummary!N$1)</f>
        <v>0</v>
      </c>
      <c r="P31" s="42">
        <f>SUMIFS(EventDetails!$N$2:$N$150,EventDetails!$Q$2:$Q$150,SalesTaxSummary!$A31,EventDetails!$L$2:$L$150,SalesTaxSummary!N$1)</f>
        <v>0</v>
      </c>
      <c r="Q31" s="43">
        <f>SUMIFS(EventDetails!$P$2:$P$150,EventDetails!$Q$2:$Q$150,SalesTaxSummary!$A31,EventDetails!$L$2:$L$150,SalesTaxSummary!N$1)</f>
        <v>0</v>
      </c>
      <c r="R31" s="2">
        <f>COUNTIFS(EventDetails!$Q$2:$Q$150,SalesTaxSummary!$A31,EventDetails!$L$2:$L$150,SalesTaxSummary!R$1)</f>
        <v>0</v>
      </c>
      <c r="S31" s="42">
        <f>SUMIFS(EventDetails!$O$2:$O$150,EventDetails!$Q$2:$Q$150,SalesTaxSummary!$A31,EventDetails!$L$2:$L$150,SalesTaxSummary!R$1)</f>
        <v>0</v>
      </c>
      <c r="T31" s="42">
        <f>SUMIFS(EventDetails!$N$2:$N$150,EventDetails!$Q$2:$Q$150,SalesTaxSummary!$A31,EventDetails!$L$2:$L$150,SalesTaxSummary!R$1)</f>
        <v>0</v>
      </c>
      <c r="U31" s="43">
        <f>SUMIFS(EventDetails!$P$2:$P$150,EventDetails!$Q$2:$Q$150,SalesTaxSummary!$A31,EventDetails!$L$2:$L$150,SalesTaxSummary!R$1)</f>
        <v>0</v>
      </c>
    </row>
    <row r="32" spans="1:21" x14ac:dyDescent="0.35">
      <c r="A32" t="s">
        <v>671</v>
      </c>
      <c r="B32" s="2">
        <f>COUNTIFS(EventDetails!$Q$2:$Q$150,SalesTaxSummary!$A32,EventDetails!$L$2:$L$150,SalesTaxSummary!B$1)</f>
        <v>0</v>
      </c>
      <c r="C32" s="42">
        <f>SUMIFS(EventDetails!$O$2:$O$150,EventDetails!$Q$2:$Q$150,SalesTaxSummary!$A32,EventDetails!$L$2:$L$150,SalesTaxSummary!B$1)</f>
        <v>0</v>
      </c>
      <c r="D32" s="42">
        <f>SUMIFS(EventDetails!$N$2:$N$150,EventDetails!$Q$2:$Q$150,SalesTaxSummary!$A32,EventDetails!$L$2:$L$150,SalesTaxSummary!B$1)</f>
        <v>0</v>
      </c>
      <c r="E32" s="43">
        <f>SUMIFS(EventDetails!$P$2:$P$150,EventDetails!$Q$2:$Q$150,SalesTaxSummary!$A32,EventDetails!$L$2:$L$150,SalesTaxSummary!B$1)</f>
        <v>0</v>
      </c>
      <c r="F32" s="2">
        <f>COUNTIFS(EventDetails!$Q$2:$Q$150,SalesTaxSummary!$A32,EventDetails!$L$2:$L$150,SalesTaxSummary!F$1)</f>
        <v>0</v>
      </c>
      <c r="G32" s="42">
        <f>SUMIFS(EventDetails!$O$2:$O$150,EventDetails!$Q$2:$Q$150,SalesTaxSummary!$A32,EventDetails!$L$2:$L$150,SalesTaxSummary!F$1)</f>
        <v>0</v>
      </c>
      <c r="H32" s="42">
        <f>SUMIFS(EventDetails!$N$2:$N$150,EventDetails!$Q$2:$Q$150,SalesTaxSummary!$A32,EventDetails!$L$2:$L$150,SalesTaxSummary!F$1)</f>
        <v>0</v>
      </c>
      <c r="I32" s="43">
        <f>SUMIFS(EventDetails!$P$2:$P$150,EventDetails!$Q$2:$Q$150,SalesTaxSummary!$A32,EventDetails!$L$2:$L$150,SalesTaxSummary!F$1)</f>
        <v>0</v>
      </c>
      <c r="J32" s="2">
        <f>COUNTIFS(EventDetails!$Q$2:$Q$150,SalesTaxSummary!$A32,EventDetails!$L$2:$L$150,SalesTaxSummary!J$1)</f>
        <v>0</v>
      </c>
      <c r="K32" s="42">
        <f>SUMIFS(EventDetails!$O$2:$O$150,EventDetails!$Q$2:$Q$150,SalesTaxSummary!$A32,EventDetails!$L$2:$L$150,SalesTaxSummary!J$1)</f>
        <v>0</v>
      </c>
      <c r="L32" s="42">
        <f>SUMIFS(EventDetails!$N$2:$N$150,EventDetails!$Q$2:$Q$150,SalesTaxSummary!$A32,EventDetails!$L$2:$L$150,SalesTaxSummary!J$1)</f>
        <v>0</v>
      </c>
      <c r="M32" s="43">
        <f>SUMIFS(EventDetails!$P$2:$P$150,EventDetails!$Q$2:$Q$150,SalesTaxSummary!$A32,EventDetails!$L$2:$L$150,SalesTaxSummary!J$1)</f>
        <v>0</v>
      </c>
      <c r="N32" s="2">
        <f>COUNTIFS(EventDetails!$Q$2:$Q$150,SalesTaxSummary!$A32,EventDetails!$L$2:$L$150,SalesTaxSummary!N$1)</f>
        <v>0</v>
      </c>
      <c r="O32" s="42">
        <f>SUMIFS(EventDetails!$O$2:$O$150,EventDetails!$Q$2:$Q$150,SalesTaxSummary!$A32,EventDetails!$L$2:$L$150,SalesTaxSummary!N$1)</f>
        <v>0</v>
      </c>
      <c r="P32" s="42">
        <f>SUMIFS(EventDetails!$N$2:$N$150,EventDetails!$Q$2:$Q$150,SalesTaxSummary!$A32,EventDetails!$L$2:$L$150,SalesTaxSummary!N$1)</f>
        <v>0</v>
      </c>
      <c r="Q32" s="43">
        <f>SUMIFS(EventDetails!$P$2:$P$150,EventDetails!$Q$2:$Q$150,SalesTaxSummary!$A32,EventDetails!$L$2:$L$150,SalesTaxSummary!N$1)</f>
        <v>0</v>
      </c>
      <c r="R32" s="2">
        <f>COUNTIFS(EventDetails!$Q$2:$Q$150,SalesTaxSummary!$A32,EventDetails!$L$2:$L$150,SalesTaxSummary!R$1)</f>
        <v>0</v>
      </c>
      <c r="S32" s="42">
        <f>SUMIFS(EventDetails!$O$2:$O$150,EventDetails!$Q$2:$Q$150,SalesTaxSummary!$A32,EventDetails!$L$2:$L$150,SalesTaxSummary!R$1)</f>
        <v>0</v>
      </c>
      <c r="T32" s="42">
        <f>SUMIFS(EventDetails!$N$2:$N$150,EventDetails!$Q$2:$Q$150,SalesTaxSummary!$A32,EventDetails!$L$2:$L$150,SalesTaxSummary!R$1)</f>
        <v>0</v>
      </c>
      <c r="U32" s="43">
        <f>SUMIFS(EventDetails!$P$2:$P$150,EventDetails!$Q$2:$Q$150,SalesTaxSummary!$A32,EventDetails!$L$2:$L$150,SalesTaxSummary!R$1)</f>
        <v>0</v>
      </c>
    </row>
    <row r="33" spans="1:21" x14ac:dyDescent="0.35">
      <c r="A33" t="s">
        <v>675</v>
      </c>
      <c r="B33" s="2">
        <f>COUNTIFS(EventDetails!$Q$2:$Q$150,SalesTaxSummary!$A33,EventDetails!$L$2:$L$150,SalesTaxSummary!B$1)</f>
        <v>0</v>
      </c>
      <c r="C33" s="42">
        <f>SUMIFS(EventDetails!$O$2:$O$150,EventDetails!$Q$2:$Q$150,SalesTaxSummary!$A33,EventDetails!$L$2:$L$150,SalesTaxSummary!B$1)</f>
        <v>0</v>
      </c>
      <c r="D33" s="42">
        <f>SUMIFS(EventDetails!$N$2:$N$150,EventDetails!$Q$2:$Q$150,SalesTaxSummary!$A33,EventDetails!$L$2:$L$150,SalesTaxSummary!B$1)</f>
        <v>0</v>
      </c>
      <c r="E33" s="43">
        <f>SUMIFS(EventDetails!$P$2:$P$150,EventDetails!$Q$2:$Q$150,SalesTaxSummary!$A33,EventDetails!$L$2:$L$150,SalesTaxSummary!B$1)</f>
        <v>0</v>
      </c>
      <c r="F33" s="2">
        <f>COUNTIFS(EventDetails!$Q$2:$Q$150,SalesTaxSummary!$A33,EventDetails!$L$2:$L$150,SalesTaxSummary!F$1)</f>
        <v>0</v>
      </c>
      <c r="G33" s="42">
        <f>SUMIFS(EventDetails!$O$2:$O$150,EventDetails!$Q$2:$Q$150,SalesTaxSummary!$A33,EventDetails!$L$2:$L$150,SalesTaxSummary!F$1)</f>
        <v>0</v>
      </c>
      <c r="H33" s="42">
        <f>SUMIFS(EventDetails!$N$2:$N$150,EventDetails!$Q$2:$Q$150,SalesTaxSummary!$A33,EventDetails!$L$2:$L$150,SalesTaxSummary!F$1)</f>
        <v>0</v>
      </c>
      <c r="I33" s="43">
        <f>SUMIFS(EventDetails!$P$2:$P$150,EventDetails!$Q$2:$Q$150,SalesTaxSummary!$A33,EventDetails!$L$2:$L$150,SalesTaxSummary!F$1)</f>
        <v>0</v>
      </c>
      <c r="J33" s="2">
        <f>COUNTIFS(EventDetails!$Q$2:$Q$150,SalesTaxSummary!$A33,EventDetails!$L$2:$L$150,SalesTaxSummary!J$1)</f>
        <v>0</v>
      </c>
      <c r="K33" s="42">
        <f>SUMIFS(EventDetails!$O$2:$O$150,EventDetails!$Q$2:$Q$150,SalesTaxSummary!$A33,EventDetails!$L$2:$L$150,SalesTaxSummary!J$1)</f>
        <v>0</v>
      </c>
      <c r="L33" s="42">
        <f>SUMIFS(EventDetails!$N$2:$N$150,EventDetails!$Q$2:$Q$150,SalesTaxSummary!$A33,EventDetails!$L$2:$L$150,SalesTaxSummary!J$1)</f>
        <v>0</v>
      </c>
      <c r="M33" s="43">
        <f>SUMIFS(EventDetails!$P$2:$P$150,EventDetails!$Q$2:$Q$150,SalesTaxSummary!$A33,EventDetails!$L$2:$L$150,SalesTaxSummary!J$1)</f>
        <v>0</v>
      </c>
      <c r="N33" s="2">
        <f>COUNTIFS(EventDetails!$Q$2:$Q$150,SalesTaxSummary!$A33,EventDetails!$L$2:$L$150,SalesTaxSummary!N$1)</f>
        <v>0</v>
      </c>
      <c r="O33" s="42">
        <f>SUMIFS(EventDetails!$O$2:$O$150,EventDetails!$Q$2:$Q$150,SalesTaxSummary!$A33,EventDetails!$L$2:$L$150,SalesTaxSummary!N$1)</f>
        <v>0</v>
      </c>
      <c r="P33" s="42">
        <f>SUMIFS(EventDetails!$N$2:$N$150,EventDetails!$Q$2:$Q$150,SalesTaxSummary!$A33,EventDetails!$L$2:$L$150,SalesTaxSummary!N$1)</f>
        <v>0</v>
      </c>
      <c r="Q33" s="43">
        <f>SUMIFS(EventDetails!$P$2:$P$150,EventDetails!$Q$2:$Q$150,SalesTaxSummary!$A33,EventDetails!$L$2:$L$150,SalesTaxSummary!N$1)</f>
        <v>0</v>
      </c>
      <c r="R33" s="2">
        <f>COUNTIFS(EventDetails!$Q$2:$Q$150,SalesTaxSummary!$A33,EventDetails!$L$2:$L$150,SalesTaxSummary!R$1)</f>
        <v>0</v>
      </c>
      <c r="S33" s="42">
        <f>SUMIFS(EventDetails!$O$2:$O$150,EventDetails!$Q$2:$Q$150,SalesTaxSummary!$A33,EventDetails!$L$2:$L$150,SalesTaxSummary!R$1)</f>
        <v>0</v>
      </c>
      <c r="T33" s="42">
        <f>SUMIFS(EventDetails!$N$2:$N$150,EventDetails!$Q$2:$Q$150,SalesTaxSummary!$A33,EventDetails!$L$2:$L$150,SalesTaxSummary!R$1)</f>
        <v>0</v>
      </c>
      <c r="U33" s="43">
        <f>SUMIFS(EventDetails!$P$2:$P$150,EventDetails!$Q$2:$Q$150,SalesTaxSummary!$A33,EventDetails!$L$2:$L$150,SalesTaxSummary!R$1)</f>
        <v>0</v>
      </c>
    </row>
    <row r="34" spans="1:21" x14ac:dyDescent="0.35">
      <c r="A34" t="s">
        <v>663</v>
      </c>
      <c r="B34" s="2">
        <f>COUNTIFS(EventDetails!$Q$2:$Q$150,SalesTaxSummary!$A34,EventDetails!$L$2:$L$150,SalesTaxSummary!B$1)</f>
        <v>0</v>
      </c>
      <c r="C34" s="42">
        <f>SUMIFS(EventDetails!$O$2:$O$150,EventDetails!$Q$2:$Q$150,SalesTaxSummary!$A34,EventDetails!$L$2:$L$150,SalesTaxSummary!B$1)</f>
        <v>0</v>
      </c>
      <c r="D34" s="42">
        <f>SUMIFS(EventDetails!$N$2:$N$150,EventDetails!$Q$2:$Q$150,SalesTaxSummary!$A34,EventDetails!$L$2:$L$150,SalesTaxSummary!B$1)</f>
        <v>0</v>
      </c>
      <c r="E34" s="43">
        <f>SUMIFS(EventDetails!$P$2:$P$150,EventDetails!$Q$2:$Q$150,SalesTaxSummary!$A34,EventDetails!$L$2:$L$150,SalesTaxSummary!B$1)</f>
        <v>0</v>
      </c>
      <c r="F34" s="2">
        <f>COUNTIFS(EventDetails!$Q$2:$Q$150,SalesTaxSummary!$A34,EventDetails!$L$2:$L$150,SalesTaxSummary!F$1)</f>
        <v>0</v>
      </c>
      <c r="G34" s="42">
        <f>SUMIFS(EventDetails!$O$2:$O$150,EventDetails!$Q$2:$Q$150,SalesTaxSummary!$A34,EventDetails!$L$2:$L$150,SalesTaxSummary!F$1)</f>
        <v>0</v>
      </c>
      <c r="H34" s="42">
        <f>SUMIFS(EventDetails!$N$2:$N$150,EventDetails!$Q$2:$Q$150,SalesTaxSummary!$A34,EventDetails!$L$2:$L$150,SalesTaxSummary!F$1)</f>
        <v>0</v>
      </c>
      <c r="I34" s="43">
        <f>SUMIFS(EventDetails!$P$2:$P$150,EventDetails!$Q$2:$Q$150,SalesTaxSummary!$A34,EventDetails!$L$2:$L$150,SalesTaxSummary!F$1)</f>
        <v>0</v>
      </c>
      <c r="J34" s="2">
        <f>COUNTIFS(EventDetails!$Q$2:$Q$150,SalesTaxSummary!$A34,EventDetails!$L$2:$L$150,SalesTaxSummary!J$1)</f>
        <v>0</v>
      </c>
      <c r="K34" s="42">
        <f>SUMIFS(EventDetails!$O$2:$O$150,EventDetails!$Q$2:$Q$150,SalesTaxSummary!$A34,EventDetails!$L$2:$L$150,SalesTaxSummary!J$1)</f>
        <v>0</v>
      </c>
      <c r="L34" s="42">
        <f>SUMIFS(EventDetails!$N$2:$N$150,EventDetails!$Q$2:$Q$150,SalesTaxSummary!$A34,EventDetails!$L$2:$L$150,SalesTaxSummary!J$1)</f>
        <v>0</v>
      </c>
      <c r="M34" s="43">
        <f>SUMIFS(EventDetails!$P$2:$P$150,EventDetails!$Q$2:$Q$150,SalesTaxSummary!$A34,EventDetails!$L$2:$L$150,SalesTaxSummary!J$1)</f>
        <v>0</v>
      </c>
      <c r="N34" s="2">
        <f>COUNTIFS(EventDetails!$Q$2:$Q$150,SalesTaxSummary!$A34,EventDetails!$L$2:$L$150,SalesTaxSummary!N$1)</f>
        <v>0</v>
      </c>
      <c r="O34" s="42">
        <f>SUMIFS(EventDetails!$O$2:$O$150,EventDetails!$Q$2:$Q$150,SalesTaxSummary!$A34,EventDetails!$L$2:$L$150,SalesTaxSummary!N$1)</f>
        <v>0</v>
      </c>
      <c r="P34" s="42">
        <f>SUMIFS(EventDetails!$N$2:$N$150,EventDetails!$Q$2:$Q$150,SalesTaxSummary!$A34,EventDetails!$L$2:$L$150,SalesTaxSummary!N$1)</f>
        <v>0</v>
      </c>
      <c r="Q34" s="43">
        <f>SUMIFS(EventDetails!$P$2:$P$150,EventDetails!$Q$2:$Q$150,SalesTaxSummary!$A34,EventDetails!$L$2:$L$150,SalesTaxSummary!N$1)</f>
        <v>0</v>
      </c>
      <c r="R34" s="2">
        <f>COUNTIFS(EventDetails!$Q$2:$Q$150,SalesTaxSummary!$A34,EventDetails!$L$2:$L$150,SalesTaxSummary!R$1)</f>
        <v>0</v>
      </c>
      <c r="S34" s="42">
        <f>SUMIFS(EventDetails!$O$2:$O$150,EventDetails!$Q$2:$Q$150,SalesTaxSummary!$A34,EventDetails!$L$2:$L$150,SalesTaxSummary!R$1)</f>
        <v>0</v>
      </c>
      <c r="T34" s="42">
        <f>SUMIFS(EventDetails!$N$2:$N$150,EventDetails!$Q$2:$Q$150,SalesTaxSummary!$A34,EventDetails!$L$2:$L$150,SalesTaxSummary!R$1)</f>
        <v>0</v>
      </c>
      <c r="U34" s="43">
        <f>SUMIFS(EventDetails!$P$2:$P$150,EventDetails!$Q$2:$Q$150,SalesTaxSummary!$A34,EventDetails!$L$2:$L$150,SalesTaxSummary!R$1)</f>
        <v>0</v>
      </c>
    </row>
    <row r="35" spans="1:21" x14ac:dyDescent="0.35">
      <c r="A35" t="s">
        <v>664</v>
      </c>
      <c r="B35" s="2">
        <f>COUNTIFS(EventDetails!$Q$2:$Q$150,SalesTaxSummary!$A35,EventDetails!$L$2:$L$150,SalesTaxSummary!B$1)</f>
        <v>2</v>
      </c>
      <c r="C35" s="42">
        <f>SUMIFS(EventDetails!$O$2:$O$150,EventDetails!$Q$2:$Q$150,SalesTaxSummary!$A35,EventDetails!$L$2:$L$150,SalesTaxSummary!B$1)</f>
        <v>454.64000000000004</v>
      </c>
      <c r="D35" s="42">
        <f>SUMIFS(EventDetails!$N$2:$N$150,EventDetails!$Q$2:$Q$150,SalesTaxSummary!$A35,EventDetails!$L$2:$L$150,SalesTaxSummary!B$1)</f>
        <v>245.36</v>
      </c>
      <c r="E35" s="43">
        <f>SUMIFS(EventDetails!$P$2:$P$150,EventDetails!$Q$2:$Q$150,SalesTaxSummary!$A35,EventDetails!$L$2:$L$150,SalesTaxSummary!B$1)</f>
        <v>43.067</v>
      </c>
      <c r="F35" s="2">
        <f>COUNTIFS(EventDetails!$Q$2:$Q$150,SalesTaxSummary!$A35,EventDetails!$L$2:$L$150,SalesTaxSummary!F$1)</f>
        <v>0</v>
      </c>
      <c r="G35" s="42">
        <f>SUMIFS(EventDetails!$O$2:$O$150,EventDetails!$Q$2:$Q$150,SalesTaxSummary!$A35,EventDetails!$L$2:$L$150,SalesTaxSummary!F$1)</f>
        <v>0</v>
      </c>
      <c r="H35" s="42">
        <f>SUMIFS(EventDetails!$N$2:$N$150,EventDetails!$Q$2:$Q$150,SalesTaxSummary!$A35,EventDetails!$L$2:$L$150,SalesTaxSummary!F$1)</f>
        <v>0</v>
      </c>
      <c r="I35" s="43">
        <f>SUMIFS(EventDetails!$P$2:$P$150,EventDetails!$Q$2:$Q$150,SalesTaxSummary!$A35,EventDetails!$L$2:$L$150,SalesTaxSummary!F$1)</f>
        <v>0</v>
      </c>
      <c r="J35" s="2">
        <f>COUNTIFS(EventDetails!$Q$2:$Q$150,SalesTaxSummary!$A35,EventDetails!$L$2:$L$150,SalesTaxSummary!J$1)</f>
        <v>0</v>
      </c>
      <c r="K35" s="42">
        <f>SUMIFS(EventDetails!$O$2:$O$150,EventDetails!$Q$2:$Q$150,SalesTaxSummary!$A35,EventDetails!$L$2:$L$150,SalesTaxSummary!J$1)</f>
        <v>0</v>
      </c>
      <c r="L35" s="42">
        <f>SUMIFS(EventDetails!$N$2:$N$150,EventDetails!$Q$2:$Q$150,SalesTaxSummary!$A35,EventDetails!$L$2:$L$150,SalesTaxSummary!J$1)</f>
        <v>0</v>
      </c>
      <c r="M35" s="43">
        <f>SUMIFS(EventDetails!$P$2:$P$150,EventDetails!$Q$2:$Q$150,SalesTaxSummary!$A35,EventDetails!$L$2:$L$150,SalesTaxSummary!J$1)</f>
        <v>0</v>
      </c>
      <c r="N35" s="2">
        <f>COUNTIFS(EventDetails!$Q$2:$Q$150,SalesTaxSummary!$A35,EventDetails!$L$2:$L$150,SalesTaxSummary!N$1)</f>
        <v>0</v>
      </c>
      <c r="O35" s="42">
        <f>SUMIFS(EventDetails!$O$2:$O$150,EventDetails!$Q$2:$Q$150,SalesTaxSummary!$A35,EventDetails!$L$2:$L$150,SalesTaxSummary!N$1)</f>
        <v>0</v>
      </c>
      <c r="P35" s="42">
        <f>SUMIFS(EventDetails!$N$2:$N$150,EventDetails!$Q$2:$Q$150,SalesTaxSummary!$A35,EventDetails!$L$2:$L$150,SalesTaxSummary!N$1)</f>
        <v>0</v>
      </c>
      <c r="Q35" s="43">
        <f>SUMIFS(EventDetails!$P$2:$P$150,EventDetails!$Q$2:$Q$150,SalesTaxSummary!$A35,EventDetails!$L$2:$L$150,SalesTaxSummary!N$1)</f>
        <v>0</v>
      </c>
      <c r="R35" s="2">
        <f>COUNTIFS(EventDetails!$Q$2:$Q$150,SalesTaxSummary!$A35,EventDetails!$L$2:$L$150,SalesTaxSummary!R$1)</f>
        <v>0</v>
      </c>
      <c r="S35" s="42">
        <f>SUMIFS(EventDetails!$O$2:$O$150,EventDetails!$Q$2:$Q$150,SalesTaxSummary!$A35,EventDetails!$L$2:$L$150,SalesTaxSummary!R$1)</f>
        <v>0</v>
      </c>
      <c r="T35" s="42">
        <f>SUMIFS(EventDetails!$N$2:$N$150,EventDetails!$Q$2:$Q$150,SalesTaxSummary!$A35,EventDetails!$L$2:$L$150,SalesTaxSummary!R$1)</f>
        <v>0</v>
      </c>
      <c r="U35" s="43">
        <f>SUMIFS(EventDetails!$P$2:$P$150,EventDetails!$Q$2:$Q$150,SalesTaxSummary!$A35,EventDetails!$L$2:$L$150,SalesTaxSummary!R$1)</f>
        <v>0</v>
      </c>
    </row>
    <row r="36" spans="1:21" x14ac:dyDescent="0.35">
      <c r="A36" t="s">
        <v>711</v>
      </c>
      <c r="B36" s="2">
        <f>COUNTIFS(EventDetails!$Q$2:$Q$150,SalesTaxSummary!$A36,EventDetails!$L$2:$L$150,SalesTaxSummary!B$1)</f>
        <v>0</v>
      </c>
      <c r="C36" s="42">
        <f>SUMIFS(EventDetails!$O$2:$O$150,EventDetails!$Q$2:$Q$150,SalesTaxSummary!$A36,EventDetails!$L$2:$L$150,SalesTaxSummary!B$1)</f>
        <v>0</v>
      </c>
      <c r="D36" s="42">
        <f>SUMIFS(EventDetails!$N$2:$N$150,EventDetails!$Q$2:$Q$150,SalesTaxSummary!$A36,EventDetails!$L$2:$L$150,SalesTaxSummary!B$1)</f>
        <v>0</v>
      </c>
      <c r="E36" s="43">
        <f>SUMIFS(EventDetails!$P$2:$P$150,EventDetails!$Q$2:$Q$150,SalesTaxSummary!$A36,EventDetails!$L$2:$L$150,SalesTaxSummary!B$1)</f>
        <v>0</v>
      </c>
      <c r="F36" s="2">
        <f>COUNTIFS(EventDetails!$Q$2:$Q$150,SalesTaxSummary!$A36,EventDetails!$L$2:$L$150,SalesTaxSummary!F$1)</f>
        <v>0</v>
      </c>
      <c r="G36" s="42">
        <f>SUMIFS(EventDetails!$O$2:$O$150,EventDetails!$Q$2:$Q$150,SalesTaxSummary!$A36,EventDetails!$L$2:$L$150,SalesTaxSummary!F$1)</f>
        <v>0</v>
      </c>
      <c r="H36" s="42">
        <f>SUMIFS(EventDetails!$N$2:$N$150,EventDetails!$Q$2:$Q$150,SalesTaxSummary!$A36,EventDetails!$L$2:$L$150,SalesTaxSummary!F$1)</f>
        <v>0</v>
      </c>
      <c r="I36" s="43">
        <f>SUMIFS(EventDetails!$P$2:$P$150,EventDetails!$Q$2:$Q$150,SalesTaxSummary!$A36,EventDetails!$L$2:$L$150,SalesTaxSummary!F$1)</f>
        <v>0</v>
      </c>
      <c r="J36" s="2">
        <f>COUNTIFS(EventDetails!$Q$2:$Q$150,SalesTaxSummary!$A36,EventDetails!$L$2:$L$150,SalesTaxSummary!J$1)</f>
        <v>0</v>
      </c>
      <c r="K36" s="42">
        <f>SUMIFS(EventDetails!$O$2:$O$150,EventDetails!$Q$2:$Q$150,SalesTaxSummary!$A36,EventDetails!$L$2:$L$150,SalesTaxSummary!J$1)</f>
        <v>0</v>
      </c>
      <c r="L36" s="42">
        <f>SUMIFS(EventDetails!$N$2:$N$150,EventDetails!$Q$2:$Q$150,SalesTaxSummary!$A36,EventDetails!$L$2:$L$150,SalesTaxSummary!J$1)</f>
        <v>0</v>
      </c>
      <c r="M36" s="43">
        <f>SUMIFS(EventDetails!$P$2:$P$150,EventDetails!$Q$2:$Q$150,SalesTaxSummary!$A36,EventDetails!$L$2:$L$150,SalesTaxSummary!J$1)</f>
        <v>0</v>
      </c>
      <c r="N36" s="2">
        <f>COUNTIFS(EventDetails!$Q$2:$Q$150,SalesTaxSummary!$A36,EventDetails!$L$2:$L$150,SalesTaxSummary!N$1)</f>
        <v>1</v>
      </c>
      <c r="O36" s="42">
        <f>SUMIFS(EventDetails!$O$2:$O$150,EventDetails!$Q$2:$Q$150,SalesTaxSummary!$A36,EventDetails!$L$2:$L$150,SalesTaxSummary!N$1)</f>
        <v>285.69399999999996</v>
      </c>
      <c r="P36" s="42">
        <f>SUMIFS(EventDetails!$N$2:$N$150,EventDetails!$Q$2:$Q$150,SalesTaxSummary!$A36,EventDetails!$L$2:$L$150,SalesTaxSummary!N$1)</f>
        <v>138.30600000000001</v>
      </c>
      <c r="Q36" s="43">
        <f>SUMIFS(EventDetails!$P$2:$P$150,EventDetails!$Q$2:$Q$150,SalesTaxSummary!$A36,EventDetails!$L$2:$L$150,SalesTaxSummary!N$1)</f>
        <v>36.463999999999999</v>
      </c>
      <c r="R36" s="2">
        <f>COUNTIFS(EventDetails!$Q$2:$Q$150,SalesTaxSummary!$A36,EventDetails!$L$2:$L$150,SalesTaxSummary!R$1)</f>
        <v>0</v>
      </c>
      <c r="S36" s="42">
        <f>SUMIFS(EventDetails!$O$2:$O$150,EventDetails!$Q$2:$Q$150,SalesTaxSummary!$A36,EventDetails!$L$2:$L$150,SalesTaxSummary!R$1)</f>
        <v>0</v>
      </c>
      <c r="T36" s="42">
        <f>SUMIFS(EventDetails!$N$2:$N$150,EventDetails!$Q$2:$Q$150,SalesTaxSummary!$A36,EventDetails!$L$2:$L$150,SalesTaxSummary!R$1)</f>
        <v>0</v>
      </c>
      <c r="U36" s="43">
        <f>SUMIFS(EventDetails!$P$2:$P$150,EventDetails!$Q$2:$Q$150,SalesTaxSummary!$A36,EventDetails!$L$2:$L$150,SalesTaxSummary!R$1)</f>
        <v>0</v>
      </c>
    </row>
    <row r="37" spans="1:21" x14ac:dyDescent="0.35">
      <c r="A37" t="s">
        <v>666</v>
      </c>
      <c r="B37" s="2">
        <f>COUNTIFS(EventDetails!$Q$2:$Q$150,SalesTaxSummary!$A37,EventDetails!$L$2:$L$150,SalesTaxSummary!B$1)</f>
        <v>1</v>
      </c>
      <c r="C37" s="42">
        <f>SUMIFS(EventDetails!$O$2:$O$150,EventDetails!$Q$2:$Q$150,SalesTaxSummary!$A37,EventDetails!$L$2:$L$150,SalesTaxSummary!B$1)</f>
        <v>56.599999999999994</v>
      </c>
      <c r="D37" s="42">
        <f>SUMIFS(EventDetails!$N$2:$N$150,EventDetails!$Q$2:$Q$150,SalesTaxSummary!$A37,EventDetails!$L$2:$L$150,SalesTaxSummary!B$1)</f>
        <v>102.4</v>
      </c>
      <c r="E37" s="43">
        <f>SUMIFS(EventDetails!$P$2:$P$150,EventDetails!$Q$2:$Q$150,SalesTaxSummary!$A37,EventDetails!$L$2:$L$150,SalesTaxSummary!B$1)</f>
        <v>11.606999999999999</v>
      </c>
      <c r="F37" s="2">
        <f>COUNTIFS(EventDetails!$Q$2:$Q$150,SalesTaxSummary!$A37,EventDetails!$L$2:$L$150,SalesTaxSummary!F$1)</f>
        <v>0</v>
      </c>
      <c r="G37" s="42">
        <f>SUMIFS(EventDetails!$O$2:$O$150,EventDetails!$Q$2:$Q$150,SalesTaxSummary!$A37,EventDetails!$L$2:$L$150,SalesTaxSummary!F$1)</f>
        <v>0</v>
      </c>
      <c r="H37" s="42">
        <f>SUMIFS(EventDetails!$N$2:$N$150,EventDetails!$Q$2:$Q$150,SalesTaxSummary!$A37,EventDetails!$L$2:$L$150,SalesTaxSummary!F$1)</f>
        <v>0</v>
      </c>
      <c r="I37" s="43">
        <f>SUMIFS(EventDetails!$P$2:$P$150,EventDetails!$Q$2:$Q$150,SalesTaxSummary!$A37,EventDetails!$L$2:$L$150,SalesTaxSummary!F$1)</f>
        <v>0</v>
      </c>
      <c r="J37" s="2">
        <f>COUNTIFS(EventDetails!$Q$2:$Q$150,SalesTaxSummary!$A37,EventDetails!$L$2:$L$150,SalesTaxSummary!J$1)</f>
        <v>0</v>
      </c>
      <c r="K37" s="42">
        <f>SUMIFS(EventDetails!$O$2:$O$150,EventDetails!$Q$2:$Q$150,SalesTaxSummary!$A37,EventDetails!$L$2:$L$150,SalesTaxSummary!J$1)</f>
        <v>0</v>
      </c>
      <c r="L37" s="42">
        <f>SUMIFS(EventDetails!$N$2:$N$150,EventDetails!$Q$2:$Q$150,SalesTaxSummary!$A37,EventDetails!$L$2:$L$150,SalesTaxSummary!J$1)</f>
        <v>0</v>
      </c>
      <c r="M37" s="43">
        <f>SUMIFS(EventDetails!$P$2:$P$150,EventDetails!$Q$2:$Q$150,SalesTaxSummary!$A37,EventDetails!$L$2:$L$150,SalesTaxSummary!J$1)</f>
        <v>0</v>
      </c>
      <c r="N37" s="2">
        <f>COUNTIFS(EventDetails!$Q$2:$Q$150,SalesTaxSummary!$A37,EventDetails!$L$2:$L$150,SalesTaxSummary!N$1)</f>
        <v>0</v>
      </c>
      <c r="O37" s="42">
        <f>SUMIFS(EventDetails!$O$2:$O$150,EventDetails!$Q$2:$Q$150,SalesTaxSummary!$A37,EventDetails!$L$2:$L$150,SalesTaxSummary!N$1)</f>
        <v>0</v>
      </c>
      <c r="P37" s="42">
        <f>SUMIFS(EventDetails!$N$2:$N$150,EventDetails!$Q$2:$Q$150,SalesTaxSummary!$A37,EventDetails!$L$2:$L$150,SalesTaxSummary!N$1)</f>
        <v>0</v>
      </c>
      <c r="Q37" s="43">
        <f>SUMIFS(EventDetails!$P$2:$P$150,EventDetails!$Q$2:$Q$150,SalesTaxSummary!$A37,EventDetails!$L$2:$L$150,SalesTaxSummary!N$1)</f>
        <v>0</v>
      </c>
      <c r="R37" s="2">
        <f>COUNTIFS(EventDetails!$Q$2:$Q$150,SalesTaxSummary!$A37,EventDetails!$L$2:$L$150,SalesTaxSummary!R$1)</f>
        <v>0</v>
      </c>
      <c r="S37" s="42">
        <f>SUMIFS(EventDetails!$O$2:$O$150,EventDetails!$Q$2:$Q$150,SalesTaxSummary!$A37,EventDetails!$L$2:$L$150,SalesTaxSummary!R$1)</f>
        <v>0</v>
      </c>
      <c r="T37" s="42">
        <f>SUMIFS(EventDetails!$N$2:$N$150,EventDetails!$Q$2:$Q$150,SalesTaxSummary!$A37,EventDetails!$L$2:$L$150,SalesTaxSummary!R$1)</f>
        <v>0</v>
      </c>
      <c r="U37" s="43">
        <f>SUMIFS(EventDetails!$P$2:$P$150,EventDetails!$Q$2:$Q$150,SalesTaxSummary!$A37,EventDetails!$L$2:$L$150,SalesTaxSummary!R$1)</f>
        <v>0</v>
      </c>
    </row>
    <row r="38" spans="1:21" x14ac:dyDescent="0.35">
      <c r="A38" t="s">
        <v>690</v>
      </c>
      <c r="B38" s="2">
        <f>COUNTIFS(EventDetails!$Q$2:$Q$150,SalesTaxSummary!$A38,EventDetails!$L$2:$L$150,SalesTaxSummary!B$1)</f>
        <v>1</v>
      </c>
      <c r="C38" s="42">
        <f>SUMIFS(EventDetails!$O$2:$O$150,EventDetails!$Q$2:$Q$150,SalesTaxSummary!$A38,EventDetails!$L$2:$L$150,SalesTaxSummary!B$1)</f>
        <v>23.400000000000006</v>
      </c>
      <c r="D38" s="42">
        <f>SUMIFS(EventDetails!$N$2:$N$150,EventDetails!$Q$2:$Q$150,SalesTaxSummary!$A38,EventDetails!$L$2:$L$150,SalesTaxSummary!B$1)</f>
        <v>75.599999999999994</v>
      </c>
      <c r="E38" s="43">
        <f>SUMIFS(EventDetails!$P$2:$P$150,EventDetails!$Q$2:$Q$150,SalesTaxSummary!$A38,EventDetails!$L$2:$L$150,SalesTaxSummary!B$1)</f>
        <v>8.6129999999999995</v>
      </c>
      <c r="F38" s="2">
        <f>COUNTIFS(EventDetails!$Q$2:$Q$150,SalesTaxSummary!$A38,EventDetails!$L$2:$L$150,SalesTaxSummary!F$1)</f>
        <v>0</v>
      </c>
      <c r="G38" s="42">
        <f>SUMIFS(EventDetails!$O$2:$O$150,EventDetails!$Q$2:$Q$150,SalesTaxSummary!$A38,EventDetails!$L$2:$L$150,SalesTaxSummary!F$1)</f>
        <v>0</v>
      </c>
      <c r="H38" s="42">
        <f>SUMIFS(EventDetails!$N$2:$N$150,EventDetails!$Q$2:$Q$150,SalesTaxSummary!$A38,EventDetails!$L$2:$L$150,SalesTaxSummary!F$1)</f>
        <v>0</v>
      </c>
      <c r="I38" s="43">
        <f>SUMIFS(EventDetails!$P$2:$P$150,EventDetails!$Q$2:$Q$150,SalesTaxSummary!$A38,EventDetails!$L$2:$L$150,SalesTaxSummary!F$1)</f>
        <v>0</v>
      </c>
      <c r="J38" s="2">
        <f>COUNTIFS(EventDetails!$Q$2:$Q$150,SalesTaxSummary!$A38,EventDetails!$L$2:$L$150,SalesTaxSummary!J$1)</f>
        <v>0</v>
      </c>
      <c r="K38" s="42">
        <f>SUMIFS(EventDetails!$O$2:$O$150,EventDetails!$Q$2:$Q$150,SalesTaxSummary!$A38,EventDetails!$L$2:$L$150,SalesTaxSummary!J$1)</f>
        <v>0</v>
      </c>
      <c r="L38" s="42">
        <f>SUMIFS(EventDetails!$N$2:$N$150,EventDetails!$Q$2:$Q$150,SalesTaxSummary!$A38,EventDetails!$L$2:$L$150,SalesTaxSummary!J$1)</f>
        <v>0</v>
      </c>
      <c r="M38" s="43">
        <f>SUMIFS(EventDetails!$P$2:$P$150,EventDetails!$Q$2:$Q$150,SalesTaxSummary!$A38,EventDetails!$L$2:$L$150,SalesTaxSummary!J$1)</f>
        <v>0</v>
      </c>
      <c r="N38" s="2">
        <f>COUNTIFS(EventDetails!$Q$2:$Q$150,SalesTaxSummary!$A38,EventDetails!$L$2:$L$150,SalesTaxSummary!N$1)</f>
        <v>0</v>
      </c>
      <c r="O38" s="42">
        <f>SUMIFS(EventDetails!$O$2:$O$150,EventDetails!$Q$2:$Q$150,SalesTaxSummary!$A38,EventDetails!$L$2:$L$150,SalesTaxSummary!N$1)</f>
        <v>0</v>
      </c>
      <c r="P38" s="42">
        <f>SUMIFS(EventDetails!$N$2:$N$150,EventDetails!$Q$2:$Q$150,SalesTaxSummary!$A38,EventDetails!$L$2:$L$150,SalesTaxSummary!N$1)</f>
        <v>0</v>
      </c>
      <c r="Q38" s="43">
        <f>SUMIFS(EventDetails!$P$2:$P$150,EventDetails!$Q$2:$Q$150,SalesTaxSummary!$A38,EventDetails!$L$2:$L$150,SalesTaxSummary!N$1)</f>
        <v>0</v>
      </c>
      <c r="R38" s="2">
        <f>COUNTIFS(EventDetails!$Q$2:$Q$150,SalesTaxSummary!$A38,EventDetails!$L$2:$L$150,SalesTaxSummary!R$1)</f>
        <v>0</v>
      </c>
      <c r="S38" s="42">
        <f>SUMIFS(EventDetails!$O$2:$O$150,EventDetails!$Q$2:$Q$150,SalesTaxSummary!$A38,EventDetails!$L$2:$L$150,SalesTaxSummary!R$1)</f>
        <v>0</v>
      </c>
      <c r="T38" s="42">
        <f>SUMIFS(EventDetails!$N$2:$N$150,EventDetails!$Q$2:$Q$150,SalesTaxSummary!$A38,EventDetails!$L$2:$L$150,SalesTaxSummary!R$1)</f>
        <v>0</v>
      </c>
      <c r="U38" s="43">
        <f>SUMIFS(EventDetails!$P$2:$P$150,EventDetails!$Q$2:$Q$150,SalesTaxSummary!$A38,EventDetails!$L$2:$L$150,SalesTaxSummary!R$1)</f>
        <v>0</v>
      </c>
    </row>
    <row r="39" spans="1:21" x14ac:dyDescent="0.35">
      <c r="A39" t="s">
        <v>704</v>
      </c>
      <c r="B39" s="2">
        <f>COUNTIFS(EventDetails!$Q$2:$Q$150,SalesTaxSummary!$A39,EventDetails!$L$2:$L$150,SalesTaxSummary!B$1)</f>
        <v>0</v>
      </c>
      <c r="C39" s="42">
        <f>SUMIFS(EventDetails!$O$2:$O$150,EventDetails!$Q$2:$Q$150,SalesTaxSummary!$A39,EventDetails!$L$2:$L$150,SalesTaxSummary!B$1)</f>
        <v>0</v>
      </c>
      <c r="D39" s="42">
        <f>SUMIFS(EventDetails!$N$2:$N$150,EventDetails!$Q$2:$Q$150,SalesTaxSummary!$A39,EventDetails!$L$2:$L$150,SalesTaxSummary!B$1)</f>
        <v>0</v>
      </c>
      <c r="E39" s="43">
        <f>SUMIFS(EventDetails!$P$2:$P$150,EventDetails!$Q$2:$Q$150,SalesTaxSummary!$A39,EventDetails!$L$2:$L$150,SalesTaxSummary!B$1)</f>
        <v>0</v>
      </c>
      <c r="F39" s="2">
        <f>COUNTIFS(EventDetails!$Q$2:$Q$150,SalesTaxSummary!$A39,EventDetails!$L$2:$L$150,SalesTaxSummary!F$1)</f>
        <v>0</v>
      </c>
      <c r="G39" s="42">
        <f>SUMIFS(EventDetails!$O$2:$O$150,EventDetails!$Q$2:$Q$150,SalesTaxSummary!$A39,EventDetails!$L$2:$L$150,SalesTaxSummary!F$1)</f>
        <v>0</v>
      </c>
      <c r="H39" s="42">
        <f>SUMIFS(EventDetails!$N$2:$N$150,EventDetails!$Q$2:$Q$150,SalesTaxSummary!$A39,EventDetails!$L$2:$L$150,SalesTaxSummary!F$1)</f>
        <v>0</v>
      </c>
      <c r="I39" s="43">
        <f>SUMIFS(EventDetails!$P$2:$P$150,EventDetails!$Q$2:$Q$150,SalesTaxSummary!$A39,EventDetails!$L$2:$L$150,SalesTaxSummary!F$1)</f>
        <v>0</v>
      </c>
      <c r="J39" s="2">
        <f>COUNTIFS(EventDetails!$Q$2:$Q$150,SalesTaxSummary!$A39,EventDetails!$L$2:$L$150,SalesTaxSummary!J$1)</f>
        <v>0</v>
      </c>
      <c r="K39" s="42">
        <f>SUMIFS(EventDetails!$O$2:$O$150,EventDetails!$Q$2:$Q$150,SalesTaxSummary!$A39,EventDetails!$L$2:$L$150,SalesTaxSummary!J$1)</f>
        <v>0</v>
      </c>
      <c r="L39" s="42">
        <f>SUMIFS(EventDetails!$N$2:$N$150,EventDetails!$Q$2:$Q$150,SalesTaxSummary!$A39,EventDetails!$L$2:$L$150,SalesTaxSummary!J$1)</f>
        <v>0</v>
      </c>
      <c r="M39" s="43">
        <f>SUMIFS(EventDetails!$P$2:$P$150,EventDetails!$Q$2:$Q$150,SalesTaxSummary!$A39,EventDetails!$L$2:$L$150,SalesTaxSummary!J$1)</f>
        <v>0</v>
      </c>
      <c r="N39" s="2">
        <f>COUNTIFS(EventDetails!$Q$2:$Q$150,SalesTaxSummary!$A39,EventDetails!$L$2:$L$150,SalesTaxSummary!N$1)</f>
        <v>0</v>
      </c>
      <c r="O39" s="42">
        <f>SUMIFS(EventDetails!$O$2:$O$150,EventDetails!$Q$2:$Q$150,SalesTaxSummary!$A39,EventDetails!$L$2:$L$150,SalesTaxSummary!N$1)</f>
        <v>0</v>
      </c>
      <c r="P39" s="42">
        <f>SUMIFS(EventDetails!$N$2:$N$150,EventDetails!$Q$2:$Q$150,SalesTaxSummary!$A39,EventDetails!$L$2:$L$150,SalesTaxSummary!N$1)</f>
        <v>0</v>
      </c>
      <c r="Q39" s="43">
        <f>SUMIFS(EventDetails!$P$2:$P$150,EventDetails!$Q$2:$Q$150,SalesTaxSummary!$A39,EventDetails!$L$2:$L$150,SalesTaxSummary!N$1)</f>
        <v>0</v>
      </c>
      <c r="R39" s="2">
        <f>COUNTIFS(EventDetails!$Q$2:$Q$150,SalesTaxSummary!$A39,EventDetails!$L$2:$L$150,SalesTaxSummary!R$1)</f>
        <v>0</v>
      </c>
      <c r="S39" s="42">
        <f>SUMIFS(EventDetails!$O$2:$O$150,EventDetails!$Q$2:$Q$150,SalesTaxSummary!$A39,EventDetails!$L$2:$L$150,SalesTaxSummary!R$1)</f>
        <v>0</v>
      </c>
      <c r="T39" s="42">
        <f>SUMIFS(EventDetails!$N$2:$N$150,EventDetails!$Q$2:$Q$150,SalesTaxSummary!$A39,EventDetails!$L$2:$L$150,SalesTaxSummary!R$1)</f>
        <v>0</v>
      </c>
      <c r="U39" s="43">
        <f>SUMIFS(EventDetails!$P$2:$P$150,EventDetails!$Q$2:$Q$150,SalesTaxSummary!$A39,EventDetails!$L$2:$L$150,SalesTaxSummary!R$1)</f>
        <v>0</v>
      </c>
    </row>
    <row r="40" spans="1:21" x14ac:dyDescent="0.35">
      <c r="A40" t="s">
        <v>717</v>
      </c>
      <c r="B40" s="2">
        <f>COUNTIFS(EventDetails!$Q$2:$Q$150,SalesTaxSummary!$A40,EventDetails!$L$2:$L$150,SalesTaxSummary!B$1)</f>
        <v>0</v>
      </c>
      <c r="C40" s="42">
        <f>SUMIFS(EventDetails!$O$2:$O$150,EventDetails!$Q$2:$Q$150,SalesTaxSummary!$A40,EventDetails!$L$2:$L$150,SalesTaxSummary!B$1)</f>
        <v>0</v>
      </c>
      <c r="D40" s="42">
        <f>SUMIFS(EventDetails!$N$2:$N$150,EventDetails!$Q$2:$Q$150,SalesTaxSummary!$A40,EventDetails!$L$2:$L$150,SalesTaxSummary!B$1)</f>
        <v>0</v>
      </c>
      <c r="E40" s="43">
        <f>SUMIFS(EventDetails!$P$2:$P$150,EventDetails!$Q$2:$Q$150,SalesTaxSummary!$A40,EventDetails!$L$2:$L$150,SalesTaxSummary!B$1)</f>
        <v>0</v>
      </c>
      <c r="F40" s="2">
        <f>COUNTIFS(EventDetails!$Q$2:$Q$150,SalesTaxSummary!$A40,EventDetails!$L$2:$L$150,SalesTaxSummary!F$1)</f>
        <v>0</v>
      </c>
      <c r="G40" s="42">
        <f>SUMIFS(EventDetails!$O$2:$O$150,EventDetails!$Q$2:$Q$150,SalesTaxSummary!$A40,EventDetails!$L$2:$L$150,SalesTaxSummary!F$1)</f>
        <v>0</v>
      </c>
      <c r="H40" s="42">
        <f>SUMIFS(EventDetails!$N$2:$N$150,EventDetails!$Q$2:$Q$150,SalesTaxSummary!$A40,EventDetails!$L$2:$L$150,SalesTaxSummary!F$1)</f>
        <v>0</v>
      </c>
      <c r="I40" s="43">
        <f>SUMIFS(EventDetails!$P$2:$P$150,EventDetails!$Q$2:$Q$150,SalesTaxSummary!$A40,EventDetails!$L$2:$L$150,SalesTaxSummary!F$1)</f>
        <v>0</v>
      </c>
      <c r="J40" s="2">
        <f>COUNTIFS(EventDetails!$Q$2:$Q$150,SalesTaxSummary!$A40,EventDetails!$L$2:$L$150,SalesTaxSummary!J$1)</f>
        <v>1</v>
      </c>
      <c r="K40" s="42">
        <f>SUMIFS(EventDetails!$O$2:$O$150,EventDetails!$Q$2:$Q$150,SalesTaxSummary!$A40,EventDetails!$L$2:$L$150,SalesTaxSummary!J$1)</f>
        <v>201.64</v>
      </c>
      <c r="L40" s="42">
        <f>SUMIFS(EventDetails!$N$2:$N$150,EventDetails!$Q$2:$Q$150,SalesTaxSummary!$A40,EventDetails!$L$2:$L$150,SalesTaxSummary!J$1)</f>
        <v>141.36000000000001</v>
      </c>
      <c r="M40" s="43">
        <f>SUMIFS(EventDetails!$P$2:$P$150,EventDetails!$Q$2:$Q$150,SalesTaxSummary!$A40,EventDetails!$L$2:$L$150,SalesTaxSummary!J$1)</f>
        <v>30.869999999999997</v>
      </c>
      <c r="N40" s="2">
        <f>COUNTIFS(EventDetails!$Q$2:$Q$150,SalesTaxSummary!$A40,EventDetails!$L$2:$L$150,SalesTaxSummary!N$1)</f>
        <v>0</v>
      </c>
      <c r="O40" s="42">
        <f>SUMIFS(EventDetails!$O$2:$O$150,EventDetails!$Q$2:$Q$150,SalesTaxSummary!$A40,EventDetails!$L$2:$L$150,SalesTaxSummary!N$1)</f>
        <v>0</v>
      </c>
      <c r="P40" s="42">
        <f>SUMIFS(EventDetails!$N$2:$N$150,EventDetails!$Q$2:$Q$150,SalesTaxSummary!$A40,EventDetails!$L$2:$L$150,SalesTaxSummary!N$1)</f>
        <v>0</v>
      </c>
      <c r="Q40" s="43">
        <f>SUMIFS(EventDetails!$P$2:$P$150,EventDetails!$Q$2:$Q$150,SalesTaxSummary!$A40,EventDetails!$L$2:$L$150,SalesTaxSummary!N$1)</f>
        <v>0</v>
      </c>
      <c r="R40" s="2">
        <f>COUNTIFS(EventDetails!$Q$2:$Q$150,SalesTaxSummary!$A40,EventDetails!$L$2:$L$150,SalesTaxSummary!R$1)</f>
        <v>0</v>
      </c>
      <c r="S40" s="42">
        <f>SUMIFS(EventDetails!$O$2:$O$150,EventDetails!$Q$2:$Q$150,SalesTaxSummary!$A40,EventDetails!$L$2:$L$150,SalesTaxSummary!R$1)</f>
        <v>0</v>
      </c>
      <c r="T40" s="42">
        <f>SUMIFS(EventDetails!$N$2:$N$150,EventDetails!$Q$2:$Q$150,SalesTaxSummary!$A40,EventDetails!$L$2:$L$150,SalesTaxSummary!R$1)</f>
        <v>0</v>
      </c>
      <c r="U40" s="43">
        <f>SUMIFS(EventDetails!$P$2:$P$150,EventDetails!$Q$2:$Q$150,SalesTaxSummary!$A40,EventDetails!$L$2:$L$150,SalesTaxSummary!R$1)</f>
        <v>0</v>
      </c>
    </row>
    <row r="41" spans="1:21" x14ac:dyDescent="0.35">
      <c r="A41" t="s">
        <v>721</v>
      </c>
      <c r="B41" s="2">
        <f>COUNTIFS(EventDetails!$Q$2:$Q$150,SalesTaxSummary!$A41,EventDetails!$L$2:$L$150,SalesTaxSummary!B$1)</f>
        <v>0</v>
      </c>
      <c r="C41" s="42">
        <f>SUMIFS(EventDetails!$O$2:$O$150,EventDetails!$Q$2:$Q$150,SalesTaxSummary!$A41,EventDetails!$L$2:$L$150,SalesTaxSummary!B$1)</f>
        <v>0</v>
      </c>
      <c r="D41" s="42">
        <f>SUMIFS(EventDetails!$N$2:$N$150,EventDetails!$Q$2:$Q$150,SalesTaxSummary!$A41,EventDetails!$L$2:$L$150,SalesTaxSummary!B$1)</f>
        <v>0</v>
      </c>
      <c r="E41" s="43">
        <f>SUMIFS(EventDetails!$P$2:$P$150,EventDetails!$Q$2:$Q$150,SalesTaxSummary!$A41,EventDetails!$L$2:$L$150,SalesTaxSummary!B$1)</f>
        <v>0</v>
      </c>
      <c r="F41" s="2">
        <f>COUNTIFS(EventDetails!$Q$2:$Q$150,SalesTaxSummary!$A41,EventDetails!$L$2:$L$150,SalesTaxSummary!F$1)</f>
        <v>0</v>
      </c>
      <c r="G41" s="42">
        <f>SUMIFS(EventDetails!$O$2:$O$150,EventDetails!$Q$2:$Q$150,SalesTaxSummary!$A41,EventDetails!$L$2:$L$150,SalesTaxSummary!F$1)</f>
        <v>0</v>
      </c>
      <c r="H41" s="42">
        <f>SUMIFS(EventDetails!$N$2:$N$150,EventDetails!$Q$2:$Q$150,SalesTaxSummary!$A41,EventDetails!$L$2:$L$150,SalesTaxSummary!F$1)</f>
        <v>0</v>
      </c>
      <c r="I41" s="43">
        <f>SUMIFS(EventDetails!$P$2:$P$150,EventDetails!$Q$2:$Q$150,SalesTaxSummary!$A41,EventDetails!$L$2:$L$150,SalesTaxSummary!F$1)</f>
        <v>0</v>
      </c>
      <c r="J41" s="2">
        <f>COUNTIFS(EventDetails!$Q$2:$Q$150,SalesTaxSummary!$A41,EventDetails!$L$2:$L$150,SalesTaxSummary!J$1)</f>
        <v>0</v>
      </c>
      <c r="K41" s="42">
        <f>SUMIFS(EventDetails!$O$2:$O$150,EventDetails!$Q$2:$Q$150,SalesTaxSummary!$A41,EventDetails!$L$2:$L$150,SalesTaxSummary!J$1)</f>
        <v>0</v>
      </c>
      <c r="L41" s="42">
        <f>SUMIFS(EventDetails!$N$2:$N$150,EventDetails!$Q$2:$Q$150,SalesTaxSummary!$A41,EventDetails!$L$2:$L$150,SalesTaxSummary!J$1)</f>
        <v>0</v>
      </c>
      <c r="M41" s="43">
        <f>SUMIFS(EventDetails!$P$2:$P$150,EventDetails!$Q$2:$Q$150,SalesTaxSummary!$A41,EventDetails!$L$2:$L$150,SalesTaxSummary!J$1)</f>
        <v>0</v>
      </c>
      <c r="N41" s="2">
        <f>COUNTIFS(EventDetails!$Q$2:$Q$150,SalesTaxSummary!$A41,EventDetails!$L$2:$L$150,SalesTaxSummary!N$1)</f>
        <v>0</v>
      </c>
      <c r="O41" s="42">
        <f>SUMIFS(EventDetails!$O$2:$O$150,EventDetails!$Q$2:$Q$150,SalesTaxSummary!$A41,EventDetails!$L$2:$L$150,SalesTaxSummary!N$1)</f>
        <v>0</v>
      </c>
      <c r="P41" s="42">
        <f>SUMIFS(EventDetails!$N$2:$N$150,EventDetails!$Q$2:$Q$150,SalesTaxSummary!$A41,EventDetails!$L$2:$L$150,SalesTaxSummary!N$1)</f>
        <v>0</v>
      </c>
      <c r="Q41" s="43">
        <f>SUMIFS(EventDetails!$P$2:$P$150,EventDetails!$Q$2:$Q$150,SalesTaxSummary!$A41,EventDetails!$L$2:$L$150,SalesTaxSummary!N$1)</f>
        <v>0</v>
      </c>
      <c r="R41" s="2">
        <f>COUNTIFS(EventDetails!$Q$2:$Q$150,SalesTaxSummary!$A41,EventDetails!$L$2:$L$150,SalesTaxSummary!R$1)</f>
        <v>0</v>
      </c>
      <c r="S41" s="42">
        <f>SUMIFS(EventDetails!$O$2:$O$150,EventDetails!$Q$2:$Q$150,SalesTaxSummary!$A41,EventDetails!$L$2:$L$150,SalesTaxSummary!R$1)</f>
        <v>0</v>
      </c>
      <c r="T41" s="42">
        <f>SUMIFS(EventDetails!$N$2:$N$150,EventDetails!$Q$2:$Q$150,SalesTaxSummary!$A41,EventDetails!$L$2:$L$150,SalesTaxSummary!R$1)</f>
        <v>0</v>
      </c>
      <c r="U41" s="43">
        <f>SUMIFS(EventDetails!$P$2:$P$150,EventDetails!$Q$2:$Q$150,SalesTaxSummary!$A41,EventDetails!$L$2:$L$150,SalesTaxSummary!R$1)</f>
        <v>0</v>
      </c>
    </row>
    <row r="42" spans="1:21" x14ac:dyDescent="0.35">
      <c r="A42" t="s">
        <v>709</v>
      </c>
      <c r="B42" s="2">
        <f>COUNTIFS(EventDetails!$Q$2:$Q$150,SalesTaxSummary!$A42,EventDetails!$L$2:$L$150,SalesTaxSummary!B$1)</f>
        <v>1</v>
      </c>
      <c r="C42" s="42">
        <f>SUMIFS(EventDetails!$O$2:$O$150,EventDetails!$Q$2:$Q$150,SalesTaxSummary!$A42,EventDetails!$L$2:$L$150,SalesTaxSummary!B$1)</f>
        <v>27.834</v>
      </c>
      <c r="D42" s="42">
        <f>SUMIFS(EventDetails!$N$2:$N$150,EventDetails!$Q$2:$Q$150,SalesTaxSummary!$A42,EventDetails!$L$2:$L$150,SalesTaxSummary!B$1)</f>
        <v>26.166</v>
      </c>
      <c r="E42" s="43">
        <f>SUMIFS(EventDetails!$P$2:$P$150,EventDetails!$Q$2:$Q$150,SalesTaxSummary!$A42,EventDetails!$L$2:$L$150,SalesTaxSummary!B$1)</f>
        <v>5.3460000000000001</v>
      </c>
      <c r="F42" s="2">
        <f>COUNTIFS(EventDetails!$Q$2:$Q$150,SalesTaxSummary!$A42,EventDetails!$L$2:$L$150,SalesTaxSummary!F$1)</f>
        <v>0</v>
      </c>
      <c r="G42" s="42">
        <f>SUMIFS(EventDetails!$O$2:$O$150,EventDetails!$Q$2:$Q$150,SalesTaxSummary!$A42,EventDetails!$L$2:$L$150,SalesTaxSummary!F$1)</f>
        <v>0</v>
      </c>
      <c r="H42" s="42">
        <f>SUMIFS(EventDetails!$N$2:$N$150,EventDetails!$Q$2:$Q$150,SalesTaxSummary!$A42,EventDetails!$L$2:$L$150,SalesTaxSummary!F$1)</f>
        <v>0</v>
      </c>
      <c r="I42" s="43">
        <f>SUMIFS(EventDetails!$P$2:$P$150,EventDetails!$Q$2:$Q$150,SalesTaxSummary!$A42,EventDetails!$L$2:$L$150,SalesTaxSummary!F$1)</f>
        <v>0</v>
      </c>
      <c r="J42" s="2">
        <f>COUNTIFS(EventDetails!$Q$2:$Q$150,SalesTaxSummary!$A42,EventDetails!$L$2:$L$150,SalesTaxSummary!J$1)</f>
        <v>0</v>
      </c>
      <c r="K42" s="42">
        <f>SUMIFS(EventDetails!$O$2:$O$150,EventDetails!$Q$2:$Q$150,SalesTaxSummary!$A42,EventDetails!$L$2:$L$150,SalesTaxSummary!J$1)</f>
        <v>0</v>
      </c>
      <c r="L42" s="42">
        <f>SUMIFS(EventDetails!$N$2:$N$150,EventDetails!$Q$2:$Q$150,SalesTaxSummary!$A42,EventDetails!$L$2:$L$150,SalesTaxSummary!J$1)</f>
        <v>0</v>
      </c>
      <c r="M42" s="43">
        <f>SUMIFS(EventDetails!$P$2:$P$150,EventDetails!$Q$2:$Q$150,SalesTaxSummary!$A42,EventDetails!$L$2:$L$150,SalesTaxSummary!J$1)</f>
        <v>0</v>
      </c>
      <c r="N42" s="2">
        <f>COUNTIFS(EventDetails!$Q$2:$Q$150,SalesTaxSummary!$A42,EventDetails!$L$2:$L$150,SalesTaxSummary!N$1)</f>
        <v>0</v>
      </c>
      <c r="O42" s="42">
        <f>SUMIFS(EventDetails!$O$2:$O$150,EventDetails!$Q$2:$Q$150,SalesTaxSummary!$A42,EventDetails!$L$2:$L$150,SalesTaxSummary!N$1)</f>
        <v>0</v>
      </c>
      <c r="P42" s="42">
        <f>SUMIFS(EventDetails!$N$2:$N$150,EventDetails!$Q$2:$Q$150,SalesTaxSummary!$A42,EventDetails!$L$2:$L$150,SalesTaxSummary!N$1)</f>
        <v>0</v>
      </c>
      <c r="Q42" s="43">
        <f>SUMIFS(EventDetails!$P$2:$P$150,EventDetails!$Q$2:$Q$150,SalesTaxSummary!$A42,EventDetails!$L$2:$L$150,SalesTaxSummary!N$1)</f>
        <v>0</v>
      </c>
      <c r="R42" s="2">
        <f>COUNTIFS(EventDetails!$Q$2:$Q$150,SalesTaxSummary!$A42,EventDetails!$L$2:$L$150,SalesTaxSummary!R$1)</f>
        <v>0</v>
      </c>
      <c r="S42" s="42">
        <f>SUMIFS(EventDetails!$O$2:$O$150,EventDetails!$Q$2:$Q$150,SalesTaxSummary!$A42,EventDetails!$L$2:$L$150,SalesTaxSummary!R$1)</f>
        <v>0</v>
      </c>
      <c r="T42" s="42">
        <f>SUMIFS(EventDetails!$N$2:$N$150,EventDetails!$Q$2:$Q$150,SalesTaxSummary!$A42,EventDetails!$L$2:$L$150,SalesTaxSummary!R$1)</f>
        <v>0</v>
      </c>
      <c r="U42" s="43">
        <f>SUMIFS(EventDetails!$P$2:$P$150,EventDetails!$Q$2:$Q$150,SalesTaxSummary!$A42,EventDetails!$L$2:$L$150,SalesTaxSummary!R$1)</f>
        <v>0</v>
      </c>
    </row>
    <row r="43" spans="1:21" x14ac:dyDescent="0.35">
      <c r="A43" t="s">
        <v>678</v>
      </c>
      <c r="B43" s="2">
        <f>COUNTIFS(EventDetails!$Q$2:$Q$150,SalesTaxSummary!$A43,EventDetails!$L$2:$L$150,SalesTaxSummary!B$1)</f>
        <v>0</v>
      </c>
      <c r="C43" s="42">
        <f>SUMIFS(EventDetails!$O$2:$O$150,EventDetails!$Q$2:$Q$150,SalesTaxSummary!$A43,EventDetails!$L$2:$L$150,SalesTaxSummary!B$1)</f>
        <v>0</v>
      </c>
      <c r="D43" s="42">
        <f>SUMIFS(EventDetails!$N$2:$N$150,EventDetails!$Q$2:$Q$150,SalesTaxSummary!$A43,EventDetails!$L$2:$L$150,SalesTaxSummary!B$1)</f>
        <v>0</v>
      </c>
      <c r="E43" s="43">
        <f>SUMIFS(EventDetails!$P$2:$P$150,EventDetails!$Q$2:$Q$150,SalesTaxSummary!$A43,EventDetails!$L$2:$L$150,SalesTaxSummary!B$1)</f>
        <v>0</v>
      </c>
      <c r="F43" s="2">
        <f>COUNTIFS(EventDetails!$Q$2:$Q$150,SalesTaxSummary!$A43,EventDetails!$L$2:$L$150,SalesTaxSummary!F$1)</f>
        <v>0</v>
      </c>
      <c r="G43" s="42">
        <f>SUMIFS(EventDetails!$O$2:$O$150,EventDetails!$Q$2:$Q$150,SalesTaxSummary!$A43,EventDetails!$L$2:$L$150,SalesTaxSummary!F$1)</f>
        <v>0</v>
      </c>
      <c r="H43" s="42">
        <f>SUMIFS(EventDetails!$N$2:$N$150,EventDetails!$Q$2:$Q$150,SalesTaxSummary!$A43,EventDetails!$L$2:$L$150,SalesTaxSummary!F$1)</f>
        <v>0</v>
      </c>
      <c r="I43" s="43">
        <f>SUMIFS(EventDetails!$P$2:$P$150,EventDetails!$Q$2:$Q$150,SalesTaxSummary!$A43,EventDetails!$L$2:$L$150,SalesTaxSummary!F$1)</f>
        <v>0</v>
      </c>
      <c r="J43" s="2">
        <f>COUNTIFS(EventDetails!$Q$2:$Q$150,SalesTaxSummary!$A43,EventDetails!$L$2:$L$150,SalesTaxSummary!J$1)</f>
        <v>1</v>
      </c>
      <c r="K43" s="42">
        <f>SUMIFS(EventDetails!$O$2:$O$150,EventDetails!$Q$2:$Q$150,SalesTaxSummary!$A43,EventDetails!$L$2:$L$150,SalesTaxSummary!J$1)</f>
        <v>342.36</v>
      </c>
      <c r="L43" s="42">
        <f>SUMIFS(EventDetails!$N$2:$N$150,EventDetails!$Q$2:$Q$150,SalesTaxSummary!$A43,EventDetails!$L$2:$L$150,SalesTaxSummary!J$1)</f>
        <v>143.63999999999999</v>
      </c>
      <c r="M43" s="43">
        <f>SUMIFS(EventDetails!$P$2:$P$150,EventDetails!$Q$2:$Q$150,SalesTaxSummary!$A43,EventDetails!$L$2:$L$150,SalesTaxSummary!J$1)</f>
        <v>24.785999999999998</v>
      </c>
      <c r="N43" s="2">
        <f>COUNTIFS(EventDetails!$Q$2:$Q$150,SalesTaxSummary!$A43,EventDetails!$L$2:$L$150,SalesTaxSummary!N$1)</f>
        <v>1</v>
      </c>
      <c r="O43" s="42">
        <f>SUMIFS(EventDetails!$O$2:$O$150,EventDetails!$Q$2:$Q$150,SalesTaxSummary!$A43,EventDetails!$L$2:$L$150,SalesTaxSummary!N$1)</f>
        <v>47.599999999999994</v>
      </c>
      <c r="P43" s="42">
        <f>SUMIFS(EventDetails!$N$2:$N$150,EventDetails!$Q$2:$Q$150,SalesTaxSummary!$A43,EventDetails!$L$2:$L$150,SalesTaxSummary!N$1)</f>
        <v>162.4</v>
      </c>
      <c r="Q43" s="43">
        <f>SUMIFS(EventDetails!$P$2:$P$150,EventDetails!$Q$2:$Q$150,SalesTaxSummary!$A43,EventDetails!$L$2:$L$150,SalesTaxSummary!N$1)</f>
        <v>10.709999999999999</v>
      </c>
      <c r="R43" s="2">
        <f>COUNTIFS(EventDetails!$Q$2:$Q$150,SalesTaxSummary!$A43,EventDetails!$L$2:$L$150,SalesTaxSummary!R$1)</f>
        <v>0</v>
      </c>
      <c r="S43" s="42">
        <f>SUMIFS(EventDetails!$O$2:$O$150,EventDetails!$Q$2:$Q$150,SalesTaxSummary!$A43,EventDetails!$L$2:$L$150,SalesTaxSummary!R$1)</f>
        <v>0</v>
      </c>
      <c r="T43" s="42">
        <f>SUMIFS(EventDetails!$N$2:$N$150,EventDetails!$Q$2:$Q$150,SalesTaxSummary!$A43,EventDetails!$L$2:$L$150,SalesTaxSummary!R$1)</f>
        <v>0</v>
      </c>
      <c r="U43" s="43">
        <f>SUMIFS(EventDetails!$P$2:$P$150,EventDetails!$Q$2:$Q$150,SalesTaxSummary!$A43,EventDetails!$L$2:$L$150,SalesTaxSummary!R$1)</f>
        <v>0</v>
      </c>
    </row>
    <row r="44" spans="1:21" x14ac:dyDescent="0.35">
      <c r="A44" t="s">
        <v>706</v>
      </c>
      <c r="B44" s="2">
        <f>COUNTIFS(EventDetails!$Q$2:$Q$150,SalesTaxSummary!$A44,EventDetails!$L$2:$L$150,SalesTaxSummary!B$1)</f>
        <v>0</v>
      </c>
      <c r="C44" s="42">
        <f>SUMIFS(EventDetails!$O$2:$O$150,EventDetails!$Q$2:$Q$150,SalesTaxSummary!$A44,EventDetails!$L$2:$L$150,SalesTaxSummary!B$1)</f>
        <v>0</v>
      </c>
      <c r="D44" s="42">
        <f>SUMIFS(EventDetails!$N$2:$N$150,EventDetails!$Q$2:$Q$150,SalesTaxSummary!$A44,EventDetails!$L$2:$L$150,SalesTaxSummary!B$1)</f>
        <v>0</v>
      </c>
      <c r="E44" s="43">
        <f>SUMIFS(EventDetails!$P$2:$P$150,EventDetails!$Q$2:$Q$150,SalesTaxSummary!$A44,EventDetails!$L$2:$L$150,SalesTaxSummary!B$1)</f>
        <v>0</v>
      </c>
      <c r="F44" s="2">
        <f>COUNTIFS(EventDetails!$Q$2:$Q$150,SalesTaxSummary!$A44,EventDetails!$L$2:$L$150,SalesTaxSummary!F$1)</f>
        <v>0</v>
      </c>
      <c r="G44" s="42">
        <f>SUMIFS(EventDetails!$O$2:$O$150,EventDetails!$Q$2:$Q$150,SalesTaxSummary!$A44,EventDetails!$L$2:$L$150,SalesTaxSummary!F$1)</f>
        <v>0</v>
      </c>
      <c r="H44" s="42">
        <f>SUMIFS(EventDetails!$N$2:$N$150,EventDetails!$Q$2:$Q$150,SalesTaxSummary!$A44,EventDetails!$L$2:$L$150,SalesTaxSummary!F$1)</f>
        <v>0</v>
      </c>
      <c r="I44" s="43">
        <f>SUMIFS(EventDetails!$P$2:$P$150,EventDetails!$Q$2:$Q$150,SalesTaxSummary!$A44,EventDetails!$L$2:$L$150,SalesTaxSummary!F$1)</f>
        <v>0</v>
      </c>
      <c r="J44" s="2">
        <f>COUNTIFS(EventDetails!$Q$2:$Q$150,SalesTaxSummary!$A44,EventDetails!$L$2:$L$150,SalesTaxSummary!J$1)</f>
        <v>1</v>
      </c>
      <c r="K44" s="42">
        <f>SUMIFS(EventDetails!$O$2:$O$150,EventDetails!$Q$2:$Q$150,SalesTaxSummary!$A44,EventDetails!$L$2:$L$150,SalesTaxSummary!J$1)</f>
        <v>11.150000000000006</v>
      </c>
      <c r="L44" s="42">
        <f>SUMIFS(EventDetails!$N$2:$N$150,EventDetails!$Q$2:$Q$150,SalesTaxSummary!$A44,EventDetails!$L$2:$L$150,SalesTaxSummary!J$1)</f>
        <v>134.85</v>
      </c>
      <c r="M44" s="43">
        <f>SUMIFS(EventDetails!$P$2:$P$150,EventDetails!$Q$2:$Q$150,SalesTaxSummary!$A44,EventDetails!$L$2:$L$150,SalesTaxSummary!J$1)</f>
        <v>7.4459999999999997</v>
      </c>
      <c r="N44" s="2">
        <f>COUNTIFS(EventDetails!$Q$2:$Q$150,SalesTaxSummary!$A44,EventDetails!$L$2:$L$150,SalesTaxSummary!N$1)</f>
        <v>0</v>
      </c>
      <c r="O44" s="42">
        <f>SUMIFS(EventDetails!$O$2:$O$150,EventDetails!$Q$2:$Q$150,SalesTaxSummary!$A44,EventDetails!$L$2:$L$150,SalesTaxSummary!N$1)</f>
        <v>0</v>
      </c>
      <c r="P44" s="42">
        <f>SUMIFS(EventDetails!$N$2:$N$150,EventDetails!$Q$2:$Q$150,SalesTaxSummary!$A44,EventDetails!$L$2:$L$150,SalesTaxSummary!N$1)</f>
        <v>0</v>
      </c>
      <c r="Q44" s="43">
        <f>SUMIFS(EventDetails!$P$2:$P$150,EventDetails!$Q$2:$Q$150,SalesTaxSummary!$A44,EventDetails!$L$2:$L$150,SalesTaxSummary!N$1)</f>
        <v>0</v>
      </c>
      <c r="R44" s="2">
        <f>COUNTIFS(EventDetails!$Q$2:$Q$150,SalesTaxSummary!$A44,EventDetails!$L$2:$L$150,SalesTaxSummary!R$1)</f>
        <v>0</v>
      </c>
      <c r="S44" s="42">
        <f>SUMIFS(EventDetails!$O$2:$O$150,EventDetails!$Q$2:$Q$150,SalesTaxSummary!$A44,EventDetails!$L$2:$L$150,SalesTaxSummary!R$1)</f>
        <v>0</v>
      </c>
      <c r="T44" s="42">
        <f>SUMIFS(EventDetails!$N$2:$N$150,EventDetails!$Q$2:$Q$150,SalesTaxSummary!$A44,EventDetails!$L$2:$L$150,SalesTaxSummary!R$1)</f>
        <v>0</v>
      </c>
      <c r="U44" s="43">
        <f>SUMIFS(EventDetails!$P$2:$P$150,EventDetails!$Q$2:$Q$150,SalesTaxSummary!$A44,EventDetails!$L$2:$L$150,SalesTaxSummary!R$1)</f>
        <v>0</v>
      </c>
    </row>
    <row r="45" spans="1:21" x14ac:dyDescent="0.35">
      <c r="A45" t="s">
        <v>670</v>
      </c>
      <c r="B45" s="2">
        <f>COUNTIFS(EventDetails!$Q$2:$Q$150,SalesTaxSummary!$A45,EventDetails!$L$2:$L$150,SalesTaxSummary!B$1)</f>
        <v>0</v>
      </c>
      <c r="C45" s="42">
        <f>SUMIFS(EventDetails!$O$2:$O$150,EventDetails!$Q$2:$Q$150,SalesTaxSummary!$A45,EventDetails!$L$2:$L$150,SalesTaxSummary!B$1)</f>
        <v>0</v>
      </c>
      <c r="D45" s="42">
        <f>SUMIFS(EventDetails!$N$2:$N$150,EventDetails!$Q$2:$Q$150,SalesTaxSummary!$A45,EventDetails!$L$2:$L$150,SalesTaxSummary!B$1)</f>
        <v>0</v>
      </c>
      <c r="E45" s="43">
        <f>SUMIFS(EventDetails!$P$2:$P$150,EventDetails!$Q$2:$Q$150,SalesTaxSummary!$A45,EventDetails!$L$2:$L$150,SalesTaxSummary!B$1)</f>
        <v>0</v>
      </c>
      <c r="F45" s="2">
        <f>COUNTIFS(EventDetails!$Q$2:$Q$150,SalesTaxSummary!$A45,EventDetails!$L$2:$L$150,SalesTaxSummary!F$1)</f>
        <v>0</v>
      </c>
      <c r="G45" s="42">
        <f>SUMIFS(EventDetails!$O$2:$O$150,EventDetails!$Q$2:$Q$150,SalesTaxSummary!$A45,EventDetails!$L$2:$L$150,SalesTaxSummary!F$1)</f>
        <v>0</v>
      </c>
      <c r="H45" s="42">
        <f>SUMIFS(EventDetails!$N$2:$N$150,EventDetails!$Q$2:$Q$150,SalesTaxSummary!$A45,EventDetails!$L$2:$L$150,SalesTaxSummary!F$1)</f>
        <v>0</v>
      </c>
      <c r="I45" s="43">
        <f>SUMIFS(EventDetails!$P$2:$P$150,EventDetails!$Q$2:$Q$150,SalesTaxSummary!$A45,EventDetails!$L$2:$L$150,SalesTaxSummary!F$1)</f>
        <v>0</v>
      </c>
      <c r="J45" s="2">
        <f>COUNTIFS(EventDetails!$Q$2:$Q$150,SalesTaxSummary!$A45,EventDetails!$L$2:$L$150,SalesTaxSummary!J$1)</f>
        <v>0</v>
      </c>
      <c r="K45" s="42">
        <f>SUMIFS(EventDetails!$O$2:$O$150,EventDetails!$Q$2:$Q$150,SalesTaxSummary!$A45,EventDetails!$L$2:$L$150,SalesTaxSummary!J$1)</f>
        <v>0</v>
      </c>
      <c r="L45" s="42">
        <f>SUMIFS(EventDetails!$N$2:$N$150,EventDetails!$Q$2:$Q$150,SalesTaxSummary!$A45,EventDetails!$L$2:$L$150,SalesTaxSummary!J$1)</f>
        <v>0</v>
      </c>
      <c r="M45" s="43">
        <f>SUMIFS(EventDetails!$P$2:$P$150,EventDetails!$Q$2:$Q$150,SalesTaxSummary!$A45,EventDetails!$L$2:$L$150,SalesTaxSummary!J$1)</f>
        <v>0</v>
      </c>
      <c r="N45" s="2">
        <f>COUNTIFS(EventDetails!$Q$2:$Q$150,SalesTaxSummary!$A45,EventDetails!$L$2:$L$150,SalesTaxSummary!N$1)</f>
        <v>1</v>
      </c>
      <c r="O45" s="42">
        <f>SUMIFS(EventDetails!$O$2:$O$150,EventDetails!$Q$2:$Q$150,SalesTaxSummary!$A45,EventDetails!$L$2:$L$150,SalesTaxSummary!N$1)</f>
        <v>61</v>
      </c>
      <c r="P45" s="42">
        <f>SUMIFS(EventDetails!$N$2:$N$150,EventDetails!$Q$2:$Q$150,SalesTaxSummary!$A45,EventDetails!$L$2:$L$150,SalesTaxSummary!N$1)</f>
        <v>64</v>
      </c>
      <c r="Q45" s="43">
        <f>SUMIFS(EventDetails!$P$2:$P$150,EventDetails!$Q$2:$Q$150,SalesTaxSummary!$A45,EventDetails!$L$2:$L$150,SalesTaxSummary!N$1)</f>
        <v>9.25</v>
      </c>
      <c r="R45" s="2">
        <f>COUNTIFS(EventDetails!$Q$2:$Q$150,SalesTaxSummary!$A45,EventDetails!$L$2:$L$150,SalesTaxSummary!R$1)</f>
        <v>0</v>
      </c>
      <c r="S45" s="42">
        <f>SUMIFS(EventDetails!$O$2:$O$150,EventDetails!$Q$2:$Q$150,SalesTaxSummary!$A45,EventDetails!$L$2:$L$150,SalesTaxSummary!R$1)</f>
        <v>0</v>
      </c>
      <c r="T45" s="42">
        <f>SUMIFS(EventDetails!$N$2:$N$150,EventDetails!$Q$2:$Q$150,SalesTaxSummary!$A45,EventDetails!$L$2:$L$150,SalesTaxSummary!R$1)</f>
        <v>0</v>
      </c>
      <c r="U45" s="43">
        <f>SUMIFS(EventDetails!$P$2:$P$150,EventDetails!$Q$2:$Q$150,SalesTaxSummary!$A45,EventDetails!$L$2:$L$150,SalesTaxSummary!R$1)</f>
        <v>0</v>
      </c>
    </row>
    <row r="46" spans="1:21" x14ac:dyDescent="0.35">
      <c r="A46" t="s">
        <v>685</v>
      </c>
      <c r="B46" s="2">
        <f>COUNTIFS(EventDetails!$Q$2:$Q$150,SalesTaxSummary!$A46,EventDetails!$L$2:$L$150,SalesTaxSummary!B$1)</f>
        <v>0</v>
      </c>
      <c r="C46" s="42">
        <f>SUMIFS(EventDetails!$O$2:$O$150,EventDetails!$Q$2:$Q$150,SalesTaxSummary!$A46,EventDetails!$L$2:$L$150,SalesTaxSummary!B$1)</f>
        <v>0</v>
      </c>
      <c r="D46" s="42">
        <f>SUMIFS(EventDetails!$N$2:$N$150,EventDetails!$Q$2:$Q$150,SalesTaxSummary!$A46,EventDetails!$L$2:$L$150,SalesTaxSummary!B$1)</f>
        <v>0</v>
      </c>
      <c r="E46" s="43">
        <f>SUMIFS(EventDetails!$P$2:$P$150,EventDetails!$Q$2:$Q$150,SalesTaxSummary!$A46,EventDetails!$L$2:$L$150,SalesTaxSummary!B$1)</f>
        <v>0</v>
      </c>
      <c r="F46" s="2">
        <f>COUNTIFS(EventDetails!$Q$2:$Q$150,SalesTaxSummary!$A46,EventDetails!$L$2:$L$150,SalesTaxSummary!F$1)</f>
        <v>0</v>
      </c>
      <c r="G46" s="42">
        <f>SUMIFS(EventDetails!$O$2:$O$150,EventDetails!$Q$2:$Q$150,SalesTaxSummary!$A46,EventDetails!$L$2:$L$150,SalesTaxSummary!F$1)</f>
        <v>0</v>
      </c>
      <c r="H46" s="42">
        <f>SUMIFS(EventDetails!$N$2:$N$150,EventDetails!$Q$2:$Q$150,SalesTaxSummary!$A46,EventDetails!$L$2:$L$150,SalesTaxSummary!F$1)</f>
        <v>0</v>
      </c>
      <c r="I46" s="43">
        <f>SUMIFS(EventDetails!$P$2:$P$150,EventDetails!$Q$2:$Q$150,SalesTaxSummary!$A46,EventDetails!$L$2:$L$150,SalesTaxSummary!F$1)</f>
        <v>0</v>
      </c>
      <c r="J46" s="2">
        <f>COUNTIFS(EventDetails!$Q$2:$Q$150,SalesTaxSummary!$A46,EventDetails!$L$2:$L$150,SalesTaxSummary!J$1)</f>
        <v>0</v>
      </c>
      <c r="K46" s="42">
        <f>SUMIFS(EventDetails!$O$2:$O$150,EventDetails!$Q$2:$Q$150,SalesTaxSummary!$A46,EventDetails!$L$2:$L$150,SalesTaxSummary!J$1)</f>
        <v>0</v>
      </c>
      <c r="L46" s="42">
        <f>SUMIFS(EventDetails!$N$2:$N$150,EventDetails!$Q$2:$Q$150,SalesTaxSummary!$A46,EventDetails!$L$2:$L$150,SalesTaxSummary!J$1)</f>
        <v>0</v>
      </c>
      <c r="M46" s="43">
        <f>SUMIFS(EventDetails!$P$2:$P$150,EventDetails!$Q$2:$Q$150,SalesTaxSummary!$A46,EventDetails!$L$2:$L$150,SalesTaxSummary!J$1)</f>
        <v>0</v>
      </c>
      <c r="N46" s="2">
        <f>COUNTIFS(EventDetails!$Q$2:$Q$150,SalesTaxSummary!$A46,EventDetails!$L$2:$L$150,SalesTaxSummary!N$1)</f>
        <v>1</v>
      </c>
      <c r="O46" s="42">
        <f>SUMIFS(EventDetails!$O$2:$O$150,EventDetails!$Q$2:$Q$150,SalesTaxSummary!$A46,EventDetails!$L$2:$L$150,SalesTaxSummary!N$1)</f>
        <v>40.25</v>
      </c>
      <c r="P46" s="42">
        <f>SUMIFS(EventDetails!$N$2:$N$150,EventDetails!$Q$2:$Q$150,SalesTaxSummary!$A46,EventDetails!$L$2:$L$150,SalesTaxSummary!N$1)</f>
        <v>33.75</v>
      </c>
      <c r="Q46" s="43">
        <f>SUMIFS(EventDetails!$P$2:$P$150,EventDetails!$Q$2:$Q$150,SalesTaxSummary!$A46,EventDetails!$L$2:$L$150,SalesTaxSummary!N$1)</f>
        <v>4.7359999999999998</v>
      </c>
      <c r="R46" s="2">
        <f>COUNTIFS(EventDetails!$Q$2:$Q$150,SalesTaxSummary!$A46,EventDetails!$L$2:$L$150,SalesTaxSummary!R$1)</f>
        <v>0</v>
      </c>
      <c r="S46" s="42">
        <f>SUMIFS(EventDetails!$O$2:$O$150,EventDetails!$Q$2:$Q$150,SalesTaxSummary!$A46,EventDetails!$L$2:$L$150,SalesTaxSummary!R$1)</f>
        <v>0</v>
      </c>
      <c r="T46" s="42">
        <f>SUMIFS(EventDetails!$N$2:$N$150,EventDetails!$Q$2:$Q$150,SalesTaxSummary!$A46,EventDetails!$L$2:$L$150,SalesTaxSummary!R$1)</f>
        <v>0</v>
      </c>
      <c r="U46" s="43">
        <f>SUMIFS(EventDetails!$P$2:$P$150,EventDetails!$Q$2:$Q$150,SalesTaxSummary!$A46,EventDetails!$L$2:$L$150,SalesTaxSummary!R$1)</f>
        <v>0</v>
      </c>
    </row>
    <row r="47" spans="1:21" x14ac:dyDescent="0.35">
      <c r="A47" t="s">
        <v>696</v>
      </c>
      <c r="B47" s="2">
        <f>COUNTIFS(EventDetails!$Q$2:$Q$150,SalesTaxSummary!$A47,EventDetails!$L$2:$L$150,SalesTaxSummary!B$1)</f>
        <v>0</v>
      </c>
      <c r="C47" s="42">
        <f>SUMIFS(EventDetails!$O$2:$O$150,EventDetails!$Q$2:$Q$150,SalesTaxSummary!$A47,EventDetails!$L$2:$L$150,SalesTaxSummary!B$1)</f>
        <v>0</v>
      </c>
      <c r="D47" s="42">
        <f>SUMIFS(EventDetails!$N$2:$N$150,EventDetails!$Q$2:$Q$150,SalesTaxSummary!$A47,EventDetails!$L$2:$L$150,SalesTaxSummary!B$1)</f>
        <v>0</v>
      </c>
      <c r="E47" s="43">
        <f>SUMIFS(EventDetails!$P$2:$P$150,EventDetails!$Q$2:$Q$150,SalesTaxSummary!$A47,EventDetails!$L$2:$L$150,SalesTaxSummary!B$1)</f>
        <v>0</v>
      </c>
      <c r="F47" s="2">
        <f>COUNTIFS(EventDetails!$Q$2:$Q$150,SalesTaxSummary!$A47,EventDetails!$L$2:$L$150,SalesTaxSummary!F$1)</f>
        <v>0</v>
      </c>
      <c r="G47" s="42">
        <f>SUMIFS(EventDetails!$O$2:$O$150,EventDetails!$Q$2:$Q$150,SalesTaxSummary!$A47,EventDetails!$L$2:$L$150,SalesTaxSummary!F$1)</f>
        <v>0</v>
      </c>
      <c r="H47" s="42">
        <f>SUMIFS(EventDetails!$N$2:$N$150,EventDetails!$Q$2:$Q$150,SalesTaxSummary!$A47,EventDetails!$L$2:$L$150,SalesTaxSummary!F$1)</f>
        <v>0</v>
      </c>
      <c r="I47" s="43">
        <f>SUMIFS(EventDetails!$P$2:$P$150,EventDetails!$Q$2:$Q$150,SalesTaxSummary!$A47,EventDetails!$L$2:$L$150,SalesTaxSummary!F$1)</f>
        <v>0</v>
      </c>
      <c r="J47" s="2">
        <f>COUNTIFS(EventDetails!$Q$2:$Q$150,SalesTaxSummary!$A47,EventDetails!$L$2:$L$150,SalesTaxSummary!J$1)</f>
        <v>0</v>
      </c>
      <c r="K47" s="42">
        <f>SUMIFS(EventDetails!$O$2:$O$150,EventDetails!$Q$2:$Q$150,SalesTaxSummary!$A47,EventDetails!$L$2:$L$150,SalesTaxSummary!J$1)</f>
        <v>0</v>
      </c>
      <c r="L47" s="42">
        <f>SUMIFS(EventDetails!$N$2:$N$150,EventDetails!$Q$2:$Q$150,SalesTaxSummary!$A47,EventDetails!$L$2:$L$150,SalesTaxSummary!J$1)</f>
        <v>0</v>
      </c>
      <c r="M47" s="43">
        <f>SUMIFS(EventDetails!$P$2:$P$150,EventDetails!$Q$2:$Q$150,SalesTaxSummary!$A47,EventDetails!$L$2:$L$150,SalesTaxSummary!J$1)</f>
        <v>0</v>
      </c>
      <c r="N47" s="2">
        <f>COUNTIFS(EventDetails!$Q$2:$Q$150,SalesTaxSummary!$A47,EventDetails!$L$2:$L$150,SalesTaxSummary!N$1)</f>
        <v>0</v>
      </c>
      <c r="O47" s="42">
        <f>SUMIFS(EventDetails!$O$2:$O$150,EventDetails!$Q$2:$Q$150,SalesTaxSummary!$A47,EventDetails!$L$2:$L$150,SalesTaxSummary!N$1)</f>
        <v>0</v>
      </c>
      <c r="P47" s="42">
        <f>SUMIFS(EventDetails!$N$2:$N$150,EventDetails!$Q$2:$Q$150,SalesTaxSummary!$A47,EventDetails!$L$2:$L$150,SalesTaxSummary!N$1)</f>
        <v>0</v>
      </c>
      <c r="Q47" s="43">
        <f>SUMIFS(EventDetails!$P$2:$P$150,EventDetails!$Q$2:$Q$150,SalesTaxSummary!$A47,EventDetails!$L$2:$L$150,SalesTaxSummary!N$1)</f>
        <v>0</v>
      </c>
      <c r="R47" s="2">
        <f>COUNTIFS(EventDetails!$Q$2:$Q$150,SalesTaxSummary!$A47,EventDetails!$L$2:$L$150,SalesTaxSummary!R$1)</f>
        <v>0</v>
      </c>
      <c r="S47" s="42">
        <f>SUMIFS(EventDetails!$O$2:$O$150,EventDetails!$Q$2:$Q$150,SalesTaxSummary!$A47,EventDetails!$L$2:$L$150,SalesTaxSummary!R$1)</f>
        <v>0</v>
      </c>
      <c r="T47" s="42">
        <f>SUMIFS(EventDetails!$N$2:$N$150,EventDetails!$Q$2:$Q$150,SalesTaxSummary!$A47,EventDetails!$L$2:$L$150,SalesTaxSummary!R$1)</f>
        <v>0</v>
      </c>
      <c r="U47" s="43">
        <f>SUMIFS(EventDetails!$P$2:$P$150,EventDetails!$Q$2:$Q$150,SalesTaxSummary!$A47,EventDetails!$L$2:$L$150,SalesTaxSummary!R$1)</f>
        <v>0</v>
      </c>
    </row>
    <row r="48" spans="1:21" x14ac:dyDescent="0.35">
      <c r="A48" t="s">
        <v>707</v>
      </c>
      <c r="B48" s="2">
        <f>COUNTIFS(EventDetails!$Q$2:$Q$150,SalesTaxSummary!$A48,EventDetails!$L$2:$L$150,SalesTaxSummary!B$1)</f>
        <v>0</v>
      </c>
      <c r="C48" s="42">
        <f>SUMIFS(EventDetails!$O$2:$O$150,EventDetails!$Q$2:$Q$150,SalesTaxSummary!$A48,EventDetails!$L$2:$L$150,SalesTaxSummary!B$1)</f>
        <v>0</v>
      </c>
      <c r="D48" s="42">
        <f>SUMIFS(EventDetails!$N$2:$N$150,EventDetails!$Q$2:$Q$150,SalesTaxSummary!$A48,EventDetails!$L$2:$L$150,SalesTaxSummary!B$1)</f>
        <v>0</v>
      </c>
      <c r="E48" s="43">
        <f>SUMIFS(EventDetails!$P$2:$P$150,EventDetails!$Q$2:$Q$150,SalesTaxSummary!$A48,EventDetails!$L$2:$L$150,SalesTaxSummary!B$1)</f>
        <v>0</v>
      </c>
      <c r="F48" s="2">
        <f>COUNTIFS(EventDetails!$Q$2:$Q$150,SalesTaxSummary!$A48,EventDetails!$L$2:$L$150,SalesTaxSummary!F$1)</f>
        <v>0</v>
      </c>
      <c r="G48" s="42">
        <f>SUMIFS(EventDetails!$O$2:$O$150,EventDetails!$Q$2:$Q$150,SalesTaxSummary!$A48,EventDetails!$L$2:$L$150,SalesTaxSummary!F$1)</f>
        <v>0</v>
      </c>
      <c r="H48" s="42">
        <f>SUMIFS(EventDetails!$N$2:$N$150,EventDetails!$Q$2:$Q$150,SalesTaxSummary!$A48,EventDetails!$L$2:$L$150,SalesTaxSummary!F$1)</f>
        <v>0</v>
      </c>
      <c r="I48" s="43">
        <f>SUMIFS(EventDetails!$P$2:$P$150,EventDetails!$Q$2:$Q$150,SalesTaxSummary!$A48,EventDetails!$L$2:$L$150,SalesTaxSummary!F$1)</f>
        <v>0</v>
      </c>
      <c r="J48" s="2">
        <f>COUNTIFS(EventDetails!$Q$2:$Q$150,SalesTaxSummary!$A48,EventDetails!$L$2:$L$150,SalesTaxSummary!J$1)</f>
        <v>0</v>
      </c>
      <c r="K48" s="42">
        <f>SUMIFS(EventDetails!$O$2:$O$150,EventDetails!$Q$2:$Q$150,SalesTaxSummary!$A48,EventDetails!$L$2:$L$150,SalesTaxSummary!J$1)</f>
        <v>0</v>
      </c>
      <c r="L48" s="42">
        <f>SUMIFS(EventDetails!$N$2:$N$150,EventDetails!$Q$2:$Q$150,SalesTaxSummary!$A48,EventDetails!$L$2:$L$150,SalesTaxSummary!J$1)</f>
        <v>0</v>
      </c>
      <c r="M48" s="43">
        <f>SUMIFS(EventDetails!$P$2:$P$150,EventDetails!$Q$2:$Q$150,SalesTaxSummary!$A48,EventDetails!$L$2:$L$150,SalesTaxSummary!J$1)</f>
        <v>0</v>
      </c>
      <c r="N48" s="2">
        <f>COUNTIFS(EventDetails!$Q$2:$Q$150,SalesTaxSummary!$A48,EventDetails!$L$2:$L$150,SalesTaxSummary!N$1)</f>
        <v>0</v>
      </c>
      <c r="O48" s="42">
        <f>SUMIFS(EventDetails!$O$2:$O$150,EventDetails!$Q$2:$Q$150,SalesTaxSummary!$A48,EventDetails!$L$2:$L$150,SalesTaxSummary!N$1)</f>
        <v>0</v>
      </c>
      <c r="P48" s="42">
        <f>SUMIFS(EventDetails!$N$2:$N$150,EventDetails!$Q$2:$Q$150,SalesTaxSummary!$A48,EventDetails!$L$2:$L$150,SalesTaxSummary!N$1)</f>
        <v>0</v>
      </c>
      <c r="Q48" s="43">
        <f>SUMIFS(EventDetails!$P$2:$P$150,EventDetails!$Q$2:$Q$150,SalesTaxSummary!$A48,EventDetails!$L$2:$L$150,SalesTaxSummary!N$1)</f>
        <v>0</v>
      </c>
      <c r="R48" s="2">
        <f>COUNTIFS(EventDetails!$Q$2:$Q$150,SalesTaxSummary!$A48,EventDetails!$L$2:$L$150,SalesTaxSummary!R$1)</f>
        <v>0</v>
      </c>
      <c r="S48" s="42">
        <f>SUMIFS(EventDetails!$O$2:$O$150,EventDetails!$Q$2:$Q$150,SalesTaxSummary!$A48,EventDetails!$L$2:$L$150,SalesTaxSummary!R$1)</f>
        <v>0</v>
      </c>
      <c r="T48" s="42">
        <f>SUMIFS(EventDetails!$N$2:$N$150,EventDetails!$Q$2:$Q$150,SalesTaxSummary!$A48,EventDetails!$L$2:$L$150,SalesTaxSummary!R$1)</f>
        <v>0</v>
      </c>
      <c r="U48" s="43">
        <f>SUMIFS(EventDetails!$P$2:$P$150,EventDetails!$Q$2:$Q$150,SalesTaxSummary!$A48,EventDetails!$L$2:$L$150,SalesTaxSummary!R$1)</f>
        <v>0</v>
      </c>
    </row>
    <row r="49" spans="1:21" x14ac:dyDescent="0.35">
      <c r="A49" t="s">
        <v>659</v>
      </c>
      <c r="B49" s="2">
        <f>COUNTIFS(EventDetails!$Q$2:$Q$150,SalesTaxSummary!$A49,EventDetails!$L$2:$L$150,SalesTaxSummary!B$1)</f>
        <v>1</v>
      </c>
      <c r="C49" s="42">
        <f>SUMIFS(EventDetails!$O$2:$O$150,EventDetails!$Q$2:$Q$150,SalesTaxSummary!$A49,EventDetails!$L$2:$L$150,SalesTaxSummary!B$1)</f>
        <v>-64.360000000000014</v>
      </c>
      <c r="D49" s="42">
        <f>SUMIFS(EventDetails!$N$2:$N$150,EventDetails!$Q$2:$Q$150,SalesTaxSummary!$A49,EventDetails!$L$2:$L$150,SalesTaxSummary!B$1)</f>
        <v>399.36</v>
      </c>
      <c r="E49" s="43">
        <f>SUMIFS(EventDetails!$P$2:$P$150,EventDetails!$Q$2:$Q$150,SalesTaxSummary!$A49,EventDetails!$L$2:$L$150,SalesTaxSummary!B$1)</f>
        <v>32.494999999999997</v>
      </c>
      <c r="F49" s="2">
        <f>COUNTIFS(EventDetails!$Q$2:$Q$150,SalesTaxSummary!$A49,EventDetails!$L$2:$L$150,SalesTaxSummary!F$1)</f>
        <v>0</v>
      </c>
      <c r="G49" s="42">
        <f>SUMIFS(EventDetails!$O$2:$O$150,EventDetails!$Q$2:$Q$150,SalesTaxSummary!$A49,EventDetails!$L$2:$L$150,SalesTaxSummary!F$1)</f>
        <v>0</v>
      </c>
      <c r="H49" s="42">
        <f>SUMIFS(EventDetails!$N$2:$N$150,EventDetails!$Q$2:$Q$150,SalesTaxSummary!$A49,EventDetails!$L$2:$L$150,SalesTaxSummary!F$1)</f>
        <v>0</v>
      </c>
      <c r="I49" s="43">
        <f>SUMIFS(EventDetails!$P$2:$P$150,EventDetails!$Q$2:$Q$150,SalesTaxSummary!$A49,EventDetails!$L$2:$L$150,SalesTaxSummary!F$1)</f>
        <v>0</v>
      </c>
      <c r="J49" s="2">
        <f>COUNTIFS(EventDetails!$Q$2:$Q$150,SalesTaxSummary!$A49,EventDetails!$L$2:$L$150,SalesTaxSummary!J$1)</f>
        <v>0</v>
      </c>
      <c r="K49" s="42">
        <f>SUMIFS(EventDetails!$O$2:$O$150,EventDetails!$Q$2:$Q$150,SalesTaxSummary!$A49,EventDetails!$L$2:$L$150,SalesTaxSummary!J$1)</f>
        <v>0</v>
      </c>
      <c r="L49" s="42">
        <f>SUMIFS(EventDetails!$N$2:$N$150,EventDetails!$Q$2:$Q$150,SalesTaxSummary!$A49,EventDetails!$L$2:$L$150,SalesTaxSummary!J$1)</f>
        <v>0</v>
      </c>
      <c r="M49" s="43">
        <f>SUMIFS(EventDetails!$P$2:$P$150,EventDetails!$Q$2:$Q$150,SalesTaxSummary!$A49,EventDetails!$L$2:$L$150,SalesTaxSummary!J$1)</f>
        <v>0</v>
      </c>
      <c r="N49" s="2">
        <f>COUNTIFS(EventDetails!$Q$2:$Q$150,SalesTaxSummary!$A49,EventDetails!$L$2:$L$150,SalesTaxSummary!N$1)</f>
        <v>1</v>
      </c>
      <c r="O49" s="42">
        <f>SUMIFS(EventDetails!$O$2:$O$150,EventDetails!$Q$2:$Q$150,SalesTaxSummary!$A49,EventDetails!$L$2:$L$150,SalesTaxSummary!N$1)</f>
        <v>67.7</v>
      </c>
      <c r="P49" s="42">
        <f>SUMIFS(EventDetails!$N$2:$N$150,EventDetails!$Q$2:$Q$150,SalesTaxSummary!$A49,EventDetails!$L$2:$L$150,SalesTaxSummary!N$1)</f>
        <v>62.3</v>
      </c>
      <c r="Q49" s="43">
        <f>SUMIFS(EventDetails!$P$2:$P$150,EventDetails!$Q$2:$Q$150,SalesTaxSummary!$A49,EventDetails!$L$2:$L$150,SalesTaxSummary!N$1)</f>
        <v>10.530000000000001</v>
      </c>
      <c r="R49" s="2">
        <f>COUNTIFS(EventDetails!$Q$2:$Q$150,SalesTaxSummary!$A49,EventDetails!$L$2:$L$150,SalesTaxSummary!R$1)</f>
        <v>0</v>
      </c>
      <c r="S49" s="42">
        <f>SUMIFS(EventDetails!$O$2:$O$150,EventDetails!$Q$2:$Q$150,SalesTaxSummary!$A49,EventDetails!$L$2:$L$150,SalesTaxSummary!R$1)</f>
        <v>0</v>
      </c>
      <c r="T49" s="42">
        <f>SUMIFS(EventDetails!$N$2:$N$150,EventDetails!$Q$2:$Q$150,SalesTaxSummary!$A49,EventDetails!$L$2:$L$150,SalesTaxSummary!R$1)</f>
        <v>0</v>
      </c>
      <c r="U49" s="43">
        <f>SUMIFS(EventDetails!$P$2:$P$150,EventDetails!$Q$2:$Q$150,SalesTaxSummary!$A49,EventDetails!$L$2:$L$150,SalesTaxSummary!R$1)</f>
        <v>0</v>
      </c>
    </row>
    <row r="50" spans="1:21" x14ac:dyDescent="0.35">
      <c r="A50" t="s">
        <v>686</v>
      </c>
      <c r="B50" s="2">
        <f>COUNTIFS(EventDetails!$Q$2:$Q$150,SalesTaxSummary!$A50,EventDetails!$L$2:$L$150,SalesTaxSummary!B$1)</f>
        <v>1</v>
      </c>
      <c r="C50" s="42">
        <f>SUMIFS(EventDetails!$O$2:$O$150,EventDetails!$Q$2:$Q$150,SalesTaxSummary!$A50,EventDetails!$L$2:$L$150,SalesTaxSummary!B$1)</f>
        <v>267</v>
      </c>
      <c r="D50" s="42">
        <f>SUMIFS(EventDetails!$N$2:$N$150,EventDetails!$Q$2:$Q$150,SalesTaxSummary!$A50,EventDetails!$L$2:$L$150,SalesTaxSummary!B$1)</f>
        <v>168</v>
      </c>
      <c r="E50" s="43">
        <f>SUMIFS(EventDetails!$P$2:$P$150,EventDetails!$Q$2:$Q$150,SalesTaxSummary!$A50,EventDetails!$L$2:$L$150,SalesTaxSummary!B$1)</f>
        <v>43.065000000000005</v>
      </c>
      <c r="F50" s="2">
        <f>COUNTIFS(EventDetails!$Q$2:$Q$150,SalesTaxSummary!$A50,EventDetails!$L$2:$L$150,SalesTaxSummary!F$1)</f>
        <v>0</v>
      </c>
      <c r="G50" s="42">
        <f>SUMIFS(EventDetails!$O$2:$O$150,EventDetails!$Q$2:$Q$150,SalesTaxSummary!$A50,EventDetails!$L$2:$L$150,SalesTaxSummary!F$1)</f>
        <v>0</v>
      </c>
      <c r="H50" s="42">
        <f>SUMIFS(EventDetails!$N$2:$N$150,EventDetails!$Q$2:$Q$150,SalesTaxSummary!$A50,EventDetails!$L$2:$L$150,SalesTaxSummary!F$1)</f>
        <v>0</v>
      </c>
      <c r="I50" s="43">
        <f>SUMIFS(EventDetails!$P$2:$P$150,EventDetails!$Q$2:$Q$150,SalesTaxSummary!$A50,EventDetails!$L$2:$L$150,SalesTaxSummary!F$1)</f>
        <v>0</v>
      </c>
      <c r="J50" s="2">
        <f>COUNTIFS(EventDetails!$Q$2:$Q$150,SalesTaxSummary!$A50,EventDetails!$L$2:$L$150,SalesTaxSummary!J$1)</f>
        <v>1</v>
      </c>
      <c r="K50" s="42">
        <f>SUMIFS(EventDetails!$O$2:$O$150,EventDetails!$Q$2:$Q$150,SalesTaxSummary!$A50,EventDetails!$L$2:$L$150,SalesTaxSummary!J$1)</f>
        <v>165.7</v>
      </c>
      <c r="L50" s="42">
        <f>SUMIFS(EventDetails!$N$2:$N$150,EventDetails!$Q$2:$Q$150,SalesTaxSummary!$A50,EventDetails!$L$2:$L$150,SalesTaxSummary!J$1)</f>
        <v>165.3</v>
      </c>
      <c r="M50" s="43">
        <f>SUMIFS(EventDetails!$P$2:$P$150,EventDetails!$Q$2:$Q$150,SalesTaxSummary!$A50,EventDetails!$L$2:$L$150,SalesTaxSummary!J$1)</f>
        <v>23.500999999999998</v>
      </c>
      <c r="N50" s="2">
        <f>COUNTIFS(EventDetails!$Q$2:$Q$150,SalesTaxSummary!$A50,EventDetails!$L$2:$L$150,SalesTaxSummary!N$1)</f>
        <v>1</v>
      </c>
      <c r="O50" s="42">
        <f>SUMIFS(EventDetails!$O$2:$O$150,EventDetails!$Q$2:$Q$150,SalesTaxSummary!$A50,EventDetails!$L$2:$L$150,SalesTaxSummary!N$1)</f>
        <v>109.55</v>
      </c>
      <c r="P50" s="42">
        <f>SUMIFS(EventDetails!$N$2:$N$150,EventDetails!$Q$2:$Q$150,SalesTaxSummary!$A50,EventDetails!$L$2:$L$150,SalesTaxSummary!N$1)</f>
        <v>93.45</v>
      </c>
      <c r="Q50" s="43">
        <f>SUMIFS(EventDetails!$P$2:$P$150,EventDetails!$Q$2:$Q$150,SalesTaxSummary!$A50,EventDetails!$L$2:$L$150,SalesTaxSummary!N$1)</f>
        <v>11.571</v>
      </c>
      <c r="R50" s="2">
        <f>COUNTIFS(EventDetails!$Q$2:$Q$150,SalesTaxSummary!$A50,EventDetails!$L$2:$L$150,SalesTaxSummary!R$1)</f>
        <v>1</v>
      </c>
      <c r="S50" s="42">
        <f>SUMIFS(EventDetails!$O$2:$O$150,EventDetails!$Q$2:$Q$150,SalesTaxSummary!$A50,EventDetails!$L$2:$L$150,SalesTaxSummary!R$1)</f>
        <v>16.079999999999984</v>
      </c>
      <c r="T50" s="42">
        <f>SUMIFS(EventDetails!$N$2:$N$150,EventDetails!$Q$2:$Q$150,SalesTaxSummary!$A50,EventDetails!$L$2:$L$150,SalesTaxSummary!R$1)</f>
        <v>257.92</v>
      </c>
      <c r="U50" s="43">
        <f>SUMIFS(EventDetails!$P$2:$P$150,EventDetails!$Q$2:$Q$150,SalesTaxSummary!$A50,EventDetails!$L$2:$L$150,SalesTaxSummary!R$1)</f>
        <v>25.481999999999999</v>
      </c>
    </row>
    <row r="51" spans="1:21" x14ac:dyDescent="0.35">
      <c r="A51" t="s">
        <v>695</v>
      </c>
      <c r="B51" s="2">
        <f>COUNTIFS(EventDetails!$Q$2:$Q$150,SalesTaxSummary!$A51,EventDetails!$L$2:$L$150,SalesTaxSummary!B$1)</f>
        <v>0</v>
      </c>
      <c r="C51" s="42">
        <f>SUMIFS(EventDetails!$O$2:$O$150,EventDetails!$Q$2:$Q$150,SalesTaxSummary!$A51,EventDetails!$L$2:$L$150,SalesTaxSummary!B$1)</f>
        <v>0</v>
      </c>
      <c r="D51" s="42">
        <f>SUMIFS(EventDetails!$N$2:$N$150,EventDetails!$Q$2:$Q$150,SalesTaxSummary!$A51,EventDetails!$L$2:$L$150,SalesTaxSummary!B$1)</f>
        <v>0</v>
      </c>
      <c r="E51" s="43">
        <f>SUMIFS(EventDetails!$P$2:$P$150,EventDetails!$Q$2:$Q$150,SalesTaxSummary!$A51,EventDetails!$L$2:$L$150,SalesTaxSummary!B$1)</f>
        <v>0</v>
      </c>
      <c r="F51" s="2">
        <f>COUNTIFS(EventDetails!$Q$2:$Q$150,SalesTaxSummary!$A51,EventDetails!$L$2:$L$150,SalesTaxSummary!F$1)</f>
        <v>0</v>
      </c>
      <c r="G51" s="42">
        <f>SUMIFS(EventDetails!$O$2:$O$150,EventDetails!$Q$2:$Q$150,SalesTaxSummary!$A51,EventDetails!$L$2:$L$150,SalesTaxSummary!F$1)</f>
        <v>0</v>
      </c>
      <c r="H51" s="42">
        <f>SUMIFS(EventDetails!$N$2:$N$150,EventDetails!$Q$2:$Q$150,SalesTaxSummary!$A51,EventDetails!$L$2:$L$150,SalesTaxSummary!F$1)</f>
        <v>0</v>
      </c>
      <c r="I51" s="43">
        <f>SUMIFS(EventDetails!$P$2:$P$150,EventDetails!$Q$2:$Q$150,SalesTaxSummary!$A51,EventDetails!$L$2:$L$150,SalesTaxSummary!F$1)</f>
        <v>0</v>
      </c>
      <c r="J51" s="2">
        <f>COUNTIFS(EventDetails!$Q$2:$Q$150,SalesTaxSummary!$A51,EventDetails!$L$2:$L$150,SalesTaxSummary!J$1)</f>
        <v>0</v>
      </c>
      <c r="K51" s="42">
        <f>SUMIFS(EventDetails!$O$2:$O$150,EventDetails!$Q$2:$Q$150,SalesTaxSummary!$A51,EventDetails!$L$2:$L$150,SalesTaxSummary!J$1)</f>
        <v>0</v>
      </c>
      <c r="L51" s="42">
        <f>SUMIFS(EventDetails!$N$2:$N$150,EventDetails!$Q$2:$Q$150,SalesTaxSummary!$A51,EventDetails!$L$2:$L$150,SalesTaxSummary!J$1)</f>
        <v>0</v>
      </c>
      <c r="M51" s="43">
        <f>SUMIFS(EventDetails!$P$2:$P$150,EventDetails!$Q$2:$Q$150,SalesTaxSummary!$A51,EventDetails!$L$2:$L$150,SalesTaxSummary!J$1)</f>
        <v>0</v>
      </c>
      <c r="N51" s="2">
        <f>COUNTIFS(EventDetails!$Q$2:$Q$150,SalesTaxSummary!$A51,EventDetails!$L$2:$L$150,SalesTaxSummary!N$1)</f>
        <v>0</v>
      </c>
      <c r="O51" s="42">
        <f>SUMIFS(EventDetails!$O$2:$O$150,EventDetails!$Q$2:$Q$150,SalesTaxSummary!$A51,EventDetails!$L$2:$L$150,SalesTaxSummary!N$1)</f>
        <v>0</v>
      </c>
      <c r="P51" s="42">
        <f>SUMIFS(EventDetails!$N$2:$N$150,EventDetails!$Q$2:$Q$150,SalesTaxSummary!$A51,EventDetails!$L$2:$L$150,SalesTaxSummary!N$1)</f>
        <v>0</v>
      </c>
      <c r="Q51" s="43">
        <f>SUMIFS(EventDetails!$P$2:$P$150,EventDetails!$Q$2:$Q$150,SalesTaxSummary!$A51,EventDetails!$L$2:$L$150,SalesTaxSummary!N$1)</f>
        <v>0</v>
      </c>
      <c r="R51" s="2">
        <f>COUNTIFS(EventDetails!$Q$2:$Q$150,SalesTaxSummary!$A51,EventDetails!$L$2:$L$150,SalesTaxSummary!R$1)</f>
        <v>0</v>
      </c>
      <c r="S51" s="42">
        <f>SUMIFS(EventDetails!$O$2:$O$150,EventDetails!$Q$2:$Q$150,SalesTaxSummary!$A51,EventDetails!$L$2:$L$150,SalesTaxSummary!R$1)</f>
        <v>0</v>
      </c>
      <c r="T51" s="42">
        <f>SUMIFS(EventDetails!$N$2:$N$150,EventDetails!$Q$2:$Q$150,SalesTaxSummary!$A51,EventDetails!$L$2:$L$150,SalesTaxSummary!R$1)</f>
        <v>0</v>
      </c>
      <c r="U51" s="43">
        <f>SUMIFS(EventDetails!$P$2:$P$150,EventDetails!$Q$2:$Q$150,SalesTaxSummary!$A51,EventDetails!$L$2:$L$150,SalesTaxSummary!R$1)</f>
        <v>0</v>
      </c>
    </row>
    <row r="52" spans="1:21" x14ac:dyDescent="0.35">
      <c r="A52" t="s">
        <v>701</v>
      </c>
      <c r="B52" s="2">
        <f>COUNTIFS(EventDetails!$Q$2:$Q$150,SalesTaxSummary!$A52,EventDetails!$L$2:$L$150,SalesTaxSummary!B$1)</f>
        <v>0</v>
      </c>
      <c r="C52" s="42">
        <f>SUMIFS(EventDetails!$O$2:$O$150,EventDetails!$Q$2:$Q$150,SalesTaxSummary!$A52,EventDetails!$L$2:$L$150,SalesTaxSummary!B$1)</f>
        <v>0</v>
      </c>
      <c r="D52" s="42">
        <f>SUMIFS(EventDetails!$N$2:$N$150,EventDetails!$Q$2:$Q$150,SalesTaxSummary!$A52,EventDetails!$L$2:$L$150,SalesTaxSummary!B$1)</f>
        <v>0</v>
      </c>
      <c r="E52" s="43">
        <f>SUMIFS(EventDetails!$P$2:$P$150,EventDetails!$Q$2:$Q$150,SalesTaxSummary!$A52,EventDetails!$L$2:$L$150,SalesTaxSummary!B$1)</f>
        <v>0</v>
      </c>
      <c r="F52" s="2">
        <f>COUNTIFS(EventDetails!$Q$2:$Q$150,SalesTaxSummary!$A52,EventDetails!$L$2:$L$150,SalesTaxSummary!F$1)</f>
        <v>0</v>
      </c>
      <c r="G52" s="42">
        <f>SUMIFS(EventDetails!$O$2:$O$150,EventDetails!$Q$2:$Q$150,SalesTaxSummary!$A52,EventDetails!$L$2:$L$150,SalesTaxSummary!F$1)</f>
        <v>0</v>
      </c>
      <c r="H52" s="42">
        <f>SUMIFS(EventDetails!$N$2:$N$150,EventDetails!$Q$2:$Q$150,SalesTaxSummary!$A52,EventDetails!$L$2:$L$150,SalesTaxSummary!F$1)</f>
        <v>0</v>
      </c>
      <c r="I52" s="43">
        <f>SUMIFS(EventDetails!$P$2:$P$150,EventDetails!$Q$2:$Q$150,SalesTaxSummary!$A52,EventDetails!$L$2:$L$150,SalesTaxSummary!F$1)</f>
        <v>0</v>
      </c>
      <c r="J52" s="2">
        <f>COUNTIFS(EventDetails!$Q$2:$Q$150,SalesTaxSummary!$A52,EventDetails!$L$2:$L$150,SalesTaxSummary!J$1)</f>
        <v>1</v>
      </c>
      <c r="K52" s="42">
        <f>SUMIFS(EventDetails!$O$2:$O$150,EventDetails!$Q$2:$Q$150,SalesTaxSummary!$A52,EventDetails!$L$2:$L$150,SalesTaxSummary!J$1)</f>
        <v>97.4</v>
      </c>
      <c r="L52" s="42">
        <f>SUMIFS(EventDetails!$N$2:$N$150,EventDetails!$Q$2:$Q$150,SalesTaxSummary!$A52,EventDetails!$L$2:$L$150,SalesTaxSummary!J$1)</f>
        <v>124.6</v>
      </c>
      <c r="M52" s="43">
        <f>SUMIFS(EventDetails!$P$2:$P$150,EventDetails!$Q$2:$Q$150,SalesTaxSummary!$A52,EventDetails!$L$2:$L$150,SalesTaxSummary!J$1)</f>
        <v>20.867999999999999</v>
      </c>
      <c r="N52" s="2">
        <f>COUNTIFS(EventDetails!$Q$2:$Q$150,SalesTaxSummary!$A52,EventDetails!$L$2:$L$150,SalesTaxSummary!N$1)</f>
        <v>0</v>
      </c>
      <c r="O52" s="42">
        <f>SUMIFS(EventDetails!$O$2:$O$150,EventDetails!$Q$2:$Q$150,SalesTaxSummary!$A52,EventDetails!$L$2:$L$150,SalesTaxSummary!N$1)</f>
        <v>0</v>
      </c>
      <c r="P52" s="42">
        <f>SUMIFS(EventDetails!$N$2:$N$150,EventDetails!$Q$2:$Q$150,SalesTaxSummary!$A52,EventDetails!$L$2:$L$150,SalesTaxSummary!N$1)</f>
        <v>0</v>
      </c>
      <c r="Q52" s="43">
        <f>SUMIFS(EventDetails!$P$2:$P$150,EventDetails!$Q$2:$Q$150,SalesTaxSummary!$A52,EventDetails!$L$2:$L$150,SalesTaxSummary!N$1)</f>
        <v>0</v>
      </c>
      <c r="R52" s="2">
        <f>COUNTIFS(EventDetails!$Q$2:$Q$150,SalesTaxSummary!$A52,EventDetails!$L$2:$L$150,SalesTaxSummary!R$1)</f>
        <v>0</v>
      </c>
      <c r="S52" s="42">
        <f>SUMIFS(EventDetails!$O$2:$O$150,EventDetails!$Q$2:$Q$150,SalesTaxSummary!$A52,EventDetails!$L$2:$L$150,SalesTaxSummary!R$1)</f>
        <v>0</v>
      </c>
      <c r="T52" s="42">
        <f>SUMIFS(EventDetails!$N$2:$N$150,EventDetails!$Q$2:$Q$150,SalesTaxSummary!$A52,EventDetails!$L$2:$L$150,SalesTaxSummary!R$1)</f>
        <v>0</v>
      </c>
      <c r="U52" s="43">
        <f>SUMIFS(EventDetails!$P$2:$P$150,EventDetails!$Q$2:$Q$150,SalesTaxSummary!$A52,EventDetails!$L$2:$L$150,SalesTaxSummary!R$1)</f>
        <v>0</v>
      </c>
    </row>
    <row r="53" spans="1:21" x14ac:dyDescent="0.35">
      <c r="A53" t="s">
        <v>715</v>
      </c>
      <c r="B53" s="2">
        <f>COUNTIFS(EventDetails!$Q$2:$Q$150,SalesTaxSummary!$A53,EventDetails!$L$2:$L$150,SalesTaxSummary!B$1)</f>
        <v>0</v>
      </c>
      <c r="C53" s="42">
        <f>SUMIFS(EventDetails!$O$2:$O$150,EventDetails!$Q$2:$Q$150,SalesTaxSummary!$A53,EventDetails!$L$2:$L$150,SalesTaxSummary!B$1)</f>
        <v>0</v>
      </c>
      <c r="D53" s="42">
        <f>SUMIFS(EventDetails!$N$2:$N$150,EventDetails!$Q$2:$Q$150,SalesTaxSummary!$A53,EventDetails!$L$2:$L$150,SalesTaxSummary!B$1)</f>
        <v>0</v>
      </c>
      <c r="E53" s="43">
        <f>SUMIFS(EventDetails!$P$2:$P$150,EventDetails!$Q$2:$Q$150,SalesTaxSummary!$A53,EventDetails!$L$2:$L$150,SalesTaxSummary!B$1)</f>
        <v>0</v>
      </c>
      <c r="F53" s="2">
        <f>COUNTIFS(EventDetails!$Q$2:$Q$150,SalesTaxSummary!$A53,EventDetails!$L$2:$L$150,SalesTaxSummary!F$1)</f>
        <v>0</v>
      </c>
      <c r="G53" s="42">
        <f>SUMIFS(EventDetails!$O$2:$O$150,EventDetails!$Q$2:$Q$150,SalesTaxSummary!$A53,EventDetails!$L$2:$L$150,SalesTaxSummary!F$1)</f>
        <v>0</v>
      </c>
      <c r="H53" s="42">
        <f>SUMIFS(EventDetails!$N$2:$N$150,EventDetails!$Q$2:$Q$150,SalesTaxSummary!$A53,EventDetails!$L$2:$L$150,SalesTaxSummary!F$1)</f>
        <v>0</v>
      </c>
      <c r="I53" s="43">
        <f>SUMIFS(EventDetails!$P$2:$P$150,EventDetails!$Q$2:$Q$150,SalesTaxSummary!$A53,EventDetails!$L$2:$L$150,SalesTaxSummary!F$1)</f>
        <v>0</v>
      </c>
      <c r="J53" s="2">
        <f>COUNTIFS(EventDetails!$Q$2:$Q$150,SalesTaxSummary!$A53,EventDetails!$L$2:$L$150,SalesTaxSummary!J$1)</f>
        <v>1</v>
      </c>
      <c r="K53" s="42">
        <f>SUMIFS(EventDetails!$O$2:$O$150,EventDetails!$Q$2:$Q$150,SalesTaxSummary!$A53,EventDetails!$L$2:$L$150,SalesTaxSummary!J$1)</f>
        <v>150</v>
      </c>
      <c r="L53" s="42">
        <f>SUMIFS(EventDetails!$N$2:$N$150,EventDetails!$Q$2:$Q$150,SalesTaxSummary!$A53,EventDetails!$L$2:$L$150,SalesTaxSummary!J$1)</f>
        <v>116</v>
      </c>
      <c r="M53" s="43">
        <f>SUMIFS(EventDetails!$P$2:$P$150,EventDetails!$Q$2:$Q$150,SalesTaxSummary!$A53,EventDetails!$L$2:$L$150,SalesTaxSummary!J$1)</f>
        <v>19.683999999999997</v>
      </c>
      <c r="N53" s="2">
        <f>COUNTIFS(EventDetails!$Q$2:$Q$150,SalesTaxSummary!$A53,EventDetails!$L$2:$L$150,SalesTaxSummary!N$1)</f>
        <v>0</v>
      </c>
      <c r="O53" s="42">
        <f>SUMIFS(EventDetails!$O$2:$O$150,EventDetails!$Q$2:$Q$150,SalesTaxSummary!$A53,EventDetails!$L$2:$L$150,SalesTaxSummary!N$1)</f>
        <v>0</v>
      </c>
      <c r="P53" s="42">
        <f>SUMIFS(EventDetails!$N$2:$N$150,EventDetails!$Q$2:$Q$150,SalesTaxSummary!$A53,EventDetails!$L$2:$L$150,SalesTaxSummary!N$1)</f>
        <v>0</v>
      </c>
      <c r="Q53" s="43">
        <f>SUMIFS(EventDetails!$P$2:$P$150,EventDetails!$Q$2:$Q$150,SalesTaxSummary!$A53,EventDetails!$L$2:$L$150,SalesTaxSummary!N$1)</f>
        <v>0</v>
      </c>
      <c r="R53" s="2">
        <f>COUNTIFS(EventDetails!$Q$2:$Q$150,SalesTaxSummary!$A53,EventDetails!$L$2:$L$150,SalesTaxSummary!R$1)</f>
        <v>0</v>
      </c>
      <c r="S53" s="42">
        <f>SUMIFS(EventDetails!$O$2:$O$150,EventDetails!$Q$2:$Q$150,SalesTaxSummary!$A53,EventDetails!$L$2:$L$150,SalesTaxSummary!R$1)</f>
        <v>0</v>
      </c>
      <c r="T53" s="42">
        <f>SUMIFS(EventDetails!$N$2:$N$150,EventDetails!$Q$2:$Q$150,SalesTaxSummary!$A53,EventDetails!$L$2:$L$150,SalesTaxSummary!R$1)</f>
        <v>0</v>
      </c>
      <c r="U53" s="43">
        <f>SUMIFS(EventDetails!$P$2:$P$150,EventDetails!$Q$2:$Q$150,SalesTaxSummary!$A53,EventDetails!$L$2:$L$150,SalesTaxSummary!R$1)</f>
        <v>0</v>
      </c>
    </row>
    <row r="54" spans="1:21" x14ac:dyDescent="0.35">
      <c r="A54" t="s">
        <v>703</v>
      </c>
      <c r="B54" s="2">
        <f>COUNTIFS(EventDetails!$Q$2:$Q$150,SalesTaxSummary!$A54,EventDetails!$L$2:$L$150,SalesTaxSummary!B$1)</f>
        <v>0</v>
      </c>
      <c r="C54" s="42">
        <f>SUMIFS(EventDetails!$O$2:$O$150,EventDetails!$Q$2:$Q$150,SalesTaxSummary!$A54,EventDetails!$L$2:$L$150,SalesTaxSummary!B$1)</f>
        <v>0</v>
      </c>
      <c r="D54" s="42">
        <f>SUMIFS(EventDetails!$N$2:$N$150,EventDetails!$Q$2:$Q$150,SalesTaxSummary!$A54,EventDetails!$L$2:$L$150,SalesTaxSummary!B$1)</f>
        <v>0</v>
      </c>
      <c r="E54" s="43">
        <f>SUMIFS(EventDetails!$P$2:$P$150,EventDetails!$Q$2:$Q$150,SalesTaxSummary!$A54,EventDetails!$L$2:$L$150,SalesTaxSummary!B$1)</f>
        <v>0</v>
      </c>
      <c r="F54" s="2">
        <f>COUNTIFS(EventDetails!$Q$2:$Q$150,SalesTaxSummary!$A54,EventDetails!$L$2:$L$150,SalesTaxSummary!F$1)</f>
        <v>0</v>
      </c>
      <c r="G54" s="42">
        <f>SUMIFS(EventDetails!$O$2:$O$150,EventDetails!$Q$2:$Q$150,SalesTaxSummary!$A54,EventDetails!$L$2:$L$150,SalesTaxSummary!F$1)</f>
        <v>0</v>
      </c>
      <c r="H54" s="42">
        <f>SUMIFS(EventDetails!$N$2:$N$150,EventDetails!$Q$2:$Q$150,SalesTaxSummary!$A54,EventDetails!$L$2:$L$150,SalesTaxSummary!F$1)</f>
        <v>0</v>
      </c>
      <c r="I54" s="43">
        <f>SUMIFS(EventDetails!$P$2:$P$150,EventDetails!$Q$2:$Q$150,SalesTaxSummary!$A54,EventDetails!$L$2:$L$150,SalesTaxSummary!F$1)</f>
        <v>0</v>
      </c>
      <c r="J54" s="2">
        <f>COUNTIFS(EventDetails!$Q$2:$Q$150,SalesTaxSummary!$A54,EventDetails!$L$2:$L$150,SalesTaxSummary!J$1)</f>
        <v>0</v>
      </c>
      <c r="K54" s="42">
        <f>SUMIFS(EventDetails!$O$2:$O$150,EventDetails!$Q$2:$Q$150,SalesTaxSummary!$A54,EventDetails!$L$2:$L$150,SalesTaxSummary!J$1)</f>
        <v>0</v>
      </c>
      <c r="L54" s="42">
        <f>SUMIFS(EventDetails!$N$2:$N$150,EventDetails!$Q$2:$Q$150,SalesTaxSummary!$A54,EventDetails!$L$2:$L$150,SalesTaxSummary!J$1)</f>
        <v>0</v>
      </c>
      <c r="M54" s="43">
        <f>SUMIFS(EventDetails!$P$2:$P$150,EventDetails!$Q$2:$Q$150,SalesTaxSummary!$A54,EventDetails!$L$2:$L$150,SalesTaxSummary!J$1)</f>
        <v>0</v>
      </c>
      <c r="N54" s="2">
        <f>COUNTIFS(EventDetails!$Q$2:$Q$150,SalesTaxSummary!$A54,EventDetails!$L$2:$L$150,SalesTaxSummary!N$1)</f>
        <v>1</v>
      </c>
      <c r="O54" s="42">
        <f>SUMIFS(EventDetails!$O$2:$O$150,EventDetails!$Q$2:$Q$150,SalesTaxSummary!$A54,EventDetails!$L$2:$L$150,SalesTaxSummary!N$1)</f>
        <v>79.25</v>
      </c>
      <c r="P54" s="42">
        <f>SUMIFS(EventDetails!$N$2:$N$150,EventDetails!$Q$2:$Q$150,SalesTaxSummary!$A54,EventDetails!$L$2:$L$150,SalesTaxSummary!N$1)</f>
        <v>50.75</v>
      </c>
      <c r="Q54" s="43">
        <f>SUMIFS(EventDetails!$P$2:$P$150,EventDetails!$Q$2:$Q$150,SalesTaxSummary!$A54,EventDetails!$L$2:$L$150,SalesTaxSummary!N$1)</f>
        <v>6.5</v>
      </c>
      <c r="R54" s="2">
        <f>COUNTIFS(EventDetails!$Q$2:$Q$150,SalesTaxSummary!$A54,EventDetails!$L$2:$L$150,SalesTaxSummary!R$1)</f>
        <v>0</v>
      </c>
      <c r="S54" s="42">
        <f>SUMIFS(EventDetails!$O$2:$O$150,EventDetails!$Q$2:$Q$150,SalesTaxSummary!$A54,EventDetails!$L$2:$L$150,SalesTaxSummary!R$1)</f>
        <v>0</v>
      </c>
      <c r="T54" s="42">
        <f>SUMIFS(EventDetails!$N$2:$N$150,EventDetails!$Q$2:$Q$150,SalesTaxSummary!$A54,EventDetails!$L$2:$L$150,SalesTaxSummary!R$1)</f>
        <v>0</v>
      </c>
      <c r="U54" s="43">
        <f>SUMIFS(EventDetails!$P$2:$P$150,EventDetails!$Q$2:$Q$150,SalesTaxSummary!$A54,EventDetails!$L$2:$L$150,SalesTaxSummary!R$1)</f>
        <v>0</v>
      </c>
    </row>
    <row r="55" spans="1:21" x14ac:dyDescent="0.35">
      <c r="A55" t="s">
        <v>710</v>
      </c>
      <c r="B55" s="2">
        <f>COUNTIFS(EventDetails!$Q$2:$Q$150,SalesTaxSummary!$A55,EventDetails!$L$2:$L$150,SalesTaxSummary!B$1)</f>
        <v>0</v>
      </c>
      <c r="C55" s="42">
        <f>SUMIFS(EventDetails!$O$2:$O$150,EventDetails!$Q$2:$Q$150,SalesTaxSummary!$A55,EventDetails!$L$2:$L$150,SalesTaxSummary!B$1)</f>
        <v>0</v>
      </c>
      <c r="D55" s="42">
        <f>SUMIFS(EventDetails!$N$2:$N$150,EventDetails!$Q$2:$Q$150,SalesTaxSummary!$A55,EventDetails!$L$2:$L$150,SalesTaxSummary!B$1)</f>
        <v>0</v>
      </c>
      <c r="E55" s="43">
        <f>SUMIFS(EventDetails!$P$2:$P$150,EventDetails!$Q$2:$Q$150,SalesTaxSummary!$A55,EventDetails!$L$2:$L$150,SalesTaxSummary!B$1)</f>
        <v>0</v>
      </c>
      <c r="F55" s="2">
        <f>COUNTIFS(EventDetails!$Q$2:$Q$150,SalesTaxSummary!$A55,EventDetails!$L$2:$L$150,SalesTaxSummary!F$1)</f>
        <v>1</v>
      </c>
      <c r="G55" s="42">
        <f>SUMIFS(EventDetails!$O$2:$O$150,EventDetails!$Q$2:$Q$150,SalesTaxSummary!$A55,EventDetails!$L$2:$L$150,SalesTaxSummary!F$1)</f>
        <v>74.73599999999999</v>
      </c>
      <c r="H55" s="42">
        <f>SUMIFS(EventDetails!$N$2:$N$150,EventDetails!$Q$2:$Q$150,SalesTaxSummary!$A55,EventDetails!$L$2:$L$150,SalesTaxSummary!F$1)</f>
        <v>229.26400000000001</v>
      </c>
      <c r="I55" s="43">
        <f>SUMIFS(EventDetails!$P$2:$P$150,EventDetails!$Q$2:$Q$150,SalesTaxSummary!$A55,EventDetails!$L$2:$L$150,SalesTaxSummary!F$1)</f>
        <v>16.111999999999998</v>
      </c>
      <c r="J55" s="2">
        <f>COUNTIFS(EventDetails!$Q$2:$Q$150,SalesTaxSummary!$A55,EventDetails!$L$2:$L$150,SalesTaxSummary!J$1)</f>
        <v>0</v>
      </c>
      <c r="K55" s="42">
        <f>SUMIFS(EventDetails!$O$2:$O$150,EventDetails!$Q$2:$Q$150,SalesTaxSummary!$A55,EventDetails!$L$2:$L$150,SalesTaxSummary!J$1)</f>
        <v>0</v>
      </c>
      <c r="L55" s="42">
        <f>SUMIFS(EventDetails!$N$2:$N$150,EventDetails!$Q$2:$Q$150,SalesTaxSummary!$A55,EventDetails!$L$2:$L$150,SalesTaxSummary!J$1)</f>
        <v>0</v>
      </c>
      <c r="M55" s="43">
        <f>SUMIFS(EventDetails!$P$2:$P$150,EventDetails!$Q$2:$Q$150,SalesTaxSummary!$A55,EventDetails!$L$2:$L$150,SalesTaxSummary!J$1)</f>
        <v>0</v>
      </c>
      <c r="N55" s="2">
        <f>COUNTIFS(EventDetails!$Q$2:$Q$150,SalesTaxSummary!$A55,EventDetails!$L$2:$L$150,SalesTaxSummary!N$1)</f>
        <v>0</v>
      </c>
      <c r="O55" s="42">
        <f>SUMIFS(EventDetails!$O$2:$O$150,EventDetails!$Q$2:$Q$150,SalesTaxSummary!$A55,EventDetails!$L$2:$L$150,SalesTaxSummary!N$1)</f>
        <v>0</v>
      </c>
      <c r="P55" s="42">
        <f>SUMIFS(EventDetails!$N$2:$N$150,EventDetails!$Q$2:$Q$150,SalesTaxSummary!$A55,EventDetails!$L$2:$L$150,SalesTaxSummary!N$1)</f>
        <v>0</v>
      </c>
      <c r="Q55" s="43">
        <f>SUMIFS(EventDetails!$P$2:$P$150,EventDetails!$Q$2:$Q$150,SalesTaxSummary!$A55,EventDetails!$L$2:$L$150,SalesTaxSummary!N$1)</f>
        <v>0</v>
      </c>
      <c r="R55" s="2">
        <f>COUNTIFS(EventDetails!$Q$2:$Q$150,SalesTaxSummary!$A55,EventDetails!$L$2:$L$150,SalesTaxSummary!R$1)</f>
        <v>0</v>
      </c>
      <c r="S55" s="42">
        <f>SUMIFS(EventDetails!$O$2:$O$150,EventDetails!$Q$2:$Q$150,SalesTaxSummary!$A55,EventDetails!$L$2:$L$150,SalesTaxSummary!R$1)</f>
        <v>0</v>
      </c>
      <c r="T55" s="42">
        <f>SUMIFS(EventDetails!$N$2:$N$150,EventDetails!$Q$2:$Q$150,SalesTaxSummary!$A55,EventDetails!$L$2:$L$150,SalesTaxSummary!R$1)</f>
        <v>0</v>
      </c>
      <c r="U55" s="43">
        <f>SUMIFS(EventDetails!$P$2:$P$150,EventDetails!$Q$2:$Q$150,SalesTaxSummary!$A55,EventDetails!$L$2:$L$150,SalesTaxSummary!R$1)</f>
        <v>0</v>
      </c>
    </row>
    <row r="56" spans="1:21" x14ac:dyDescent="0.35">
      <c r="A56" t="s">
        <v>691</v>
      </c>
      <c r="B56" s="2">
        <f>COUNTIFS(EventDetails!$Q$2:$Q$150,SalesTaxSummary!$A56,EventDetails!$L$2:$L$150,SalesTaxSummary!B$1)</f>
        <v>0</v>
      </c>
      <c r="C56" s="42">
        <f>SUMIFS(EventDetails!$O$2:$O$150,EventDetails!$Q$2:$Q$150,SalesTaxSummary!$A56,EventDetails!$L$2:$L$150,SalesTaxSummary!B$1)</f>
        <v>0</v>
      </c>
      <c r="D56" s="42">
        <f>SUMIFS(EventDetails!$N$2:$N$150,EventDetails!$Q$2:$Q$150,SalesTaxSummary!$A56,EventDetails!$L$2:$L$150,SalesTaxSummary!B$1)</f>
        <v>0</v>
      </c>
      <c r="E56" s="43">
        <f>SUMIFS(EventDetails!$P$2:$P$150,EventDetails!$Q$2:$Q$150,SalesTaxSummary!$A56,EventDetails!$L$2:$L$150,SalesTaxSummary!B$1)</f>
        <v>0</v>
      </c>
      <c r="F56" s="2">
        <f>COUNTIFS(EventDetails!$Q$2:$Q$150,SalesTaxSummary!$A56,EventDetails!$L$2:$L$150,SalesTaxSummary!F$1)</f>
        <v>1</v>
      </c>
      <c r="G56" s="42">
        <f>SUMIFS(EventDetails!$O$2:$O$150,EventDetails!$Q$2:$Q$150,SalesTaxSummary!$A56,EventDetails!$L$2:$L$150,SalesTaxSummary!F$1)</f>
        <v>156.80000000000001</v>
      </c>
      <c r="H56" s="42">
        <f>SUMIFS(EventDetails!$N$2:$N$150,EventDetails!$Q$2:$Q$150,SalesTaxSummary!$A56,EventDetails!$L$2:$L$150,SalesTaxSummary!F$1)</f>
        <v>340.2</v>
      </c>
      <c r="I56" s="43">
        <f>SUMIFS(EventDetails!$P$2:$P$150,EventDetails!$Q$2:$Q$150,SalesTaxSummary!$A56,EventDetails!$L$2:$L$150,SalesTaxSummary!F$1)</f>
        <v>24.85</v>
      </c>
      <c r="J56" s="2">
        <f>COUNTIFS(EventDetails!$Q$2:$Q$150,SalesTaxSummary!$A56,EventDetails!$L$2:$L$150,SalesTaxSummary!J$1)</f>
        <v>0</v>
      </c>
      <c r="K56" s="42">
        <f>SUMIFS(EventDetails!$O$2:$O$150,EventDetails!$Q$2:$Q$150,SalesTaxSummary!$A56,EventDetails!$L$2:$L$150,SalesTaxSummary!J$1)</f>
        <v>0</v>
      </c>
      <c r="L56" s="42">
        <f>SUMIFS(EventDetails!$N$2:$N$150,EventDetails!$Q$2:$Q$150,SalesTaxSummary!$A56,EventDetails!$L$2:$L$150,SalesTaxSummary!J$1)</f>
        <v>0</v>
      </c>
      <c r="M56" s="43">
        <f>SUMIFS(EventDetails!$P$2:$P$150,EventDetails!$Q$2:$Q$150,SalesTaxSummary!$A56,EventDetails!$L$2:$L$150,SalesTaxSummary!J$1)</f>
        <v>0</v>
      </c>
      <c r="N56" s="2">
        <f>COUNTIFS(EventDetails!$Q$2:$Q$150,SalesTaxSummary!$A56,EventDetails!$L$2:$L$150,SalesTaxSummary!N$1)</f>
        <v>0</v>
      </c>
      <c r="O56" s="42">
        <f>SUMIFS(EventDetails!$O$2:$O$150,EventDetails!$Q$2:$Q$150,SalesTaxSummary!$A56,EventDetails!$L$2:$L$150,SalesTaxSummary!N$1)</f>
        <v>0</v>
      </c>
      <c r="P56" s="42">
        <f>SUMIFS(EventDetails!$N$2:$N$150,EventDetails!$Q$2:$Q$150,SalesTaxSummary!$A56,EventDetails!$L$2:$L$150,SalesTaxSummary!N$1)</f>
        <v>0</v>
      </c>
      <c r="Q56" s="43">
        <f>SUMIFS(EventDetails!$P$2:$P$150,EventDetails!$Q$2:$Q$150,SalesTaxSummary!$A56,EventDetails!$L$2:$L$150,SalesTaxSummary!N$1)</f>
        <v>0</v>
      </c>
      <c r="R56" s="2">
        <f>COUNTIFS(EventDetails!$Q$2:$Q$150,SalesTaxSummary!$A56,EventDetails!$L$2:$L$150,SalesTaxSummary!R$1)</f>
        <v>0</v>
      </c>
      <c r="S56" s="42">
        <f>SUMIFS(EventDetails!$O$2:$O$150,EventDetails!$Q$2:$Q$150,SalesTaxSummary!$A56,EventDetails!$L$2:$L$150,SalesTaxSummary!R$1)</f>
        <v>0</v>
      </c>
      <c r="T56" s="42">
        <f>SUMIFS(EventDetails!$N$2:$N$150,EventDetails!$Q$2:$Q$150,SalesTaxSummary!$A56,EventDetails!$L$2:$L$150,SalesTaxSummary!R$1)</f>
        <v>0</v>
      </c>
      <c r="U56" s="43">
        <f>SUMIFS(EventDetails!$P$2:$P$150,EventDetails!$Q$2:$Q$150,SalesTaxSummary!$A56,EventDetails!$L$2:$L$150,SalesTaxSummary!R$1)</f>
        <v>0</v>
      </c>
    </row>
    <row r="57" spans="1:21" x14ac:dyDescent="0.35">
      <c r="A57" t="s">
        <v>679</v>
      </c>
      <c r="B57" s="2">
        <f>COUNTIFS(EventDetails!$Q$2:$Q$150,SalesTaxSummary!$A57,EventDetails!$L$2:$L$150,SalesTaxSummary!B$1)</f>
        <v>0</v>
      </c>
      <c r="C57" s="42">
        <f>SUMIFS(EventDetails!$O$2:$O$150,EventDetails!$Q$2:$Q$150,SalesTaxSummary!$A57,EventDetails!$L$2:$L$150,SalesTaxSummary!B$1)</f>
        <v>0</v>
      </c>
      <c r="D57" s="42">
        <f>SUMIFS(EventDetails!$N$2:$N$150,EventDetails!$Q$2:$Q$150,SalesTaxSummary!$A57,EventDetails!$L$2:$L$150,SalesTaxSummary!B$1)</f>
        <v>0</v>
      </c>
      <c r="E57" s="43">
        <f>SUMIFS(EventDetails!$P$2:$P$150,EventDetails!$Q$2:$Q$150,SalesTaxSummary!$A57,EventDetails!$L$2:$L$150,SalesTaxSummary!B$1)</f>
        <v>0</v>
      </c>
      <c r="F57" s="2">
        <f>COUNTIFS(EventDetails!$Q$2:$Q$150,SalesTaxSummary!$A57,EventDetails!$L$2:$L$150,SalesTaxSummary!F$1)</f>
        <v>1</v>
      </c>
      <c r="G57" s="42">
        <f>SUMIFS(EventDetails!$O$2:$O$150,EventDetails!$Q$2:$Q$150,SalesTaxSummary!$A57,EventDetails!$L$2:$L$150,SalesTaxSummary!F$1)</f>
        <v>23.400000000000006</v>
      </c>
      <c r="H57" s="42">
        <f>SUMIFS(EventDetails!$N$2:$N$150,EventDetails!$Q$2:$Q$150,SalesTaxSummary!$A57,EventDetails!$L$2:$L$150,SalesTaxSummary!F$1)</f>
        <v>98.6</v>
      </c>
      <c r="I57" s="43">
        <f>SUMIFS(EventDetails!$P$2:$P$150,EventDetails!$Q$2:$Q$150,SalesTaxSummary!$A57,EventDetails!$L$2:$L$150,SalesTaxSummary!F$1)</f>
        <v>7.5640000000000001</v>
      </c>
      <c r="J57" s="2">
        <f>COUNTIFS(EventDetails!$Q$2:$Q$150,SalesTaxSummary!$A57,EventDetails!$L$2:$L$150,SalesTaxSummary!J$1)</f>
        <v>0</v>
      </c>
      <c r="K57" s="42">
        <f>SUMIFS(EventDetails!$O$2:$O$150,EventDetails!$Q$2:$Q$150,SalesTaxSummary!$A57,EventDetails!$L$2:$L$150,SalesTaxSummary!J$1)</f>
        <v>0</v>
      </c>
      <c r="L57" s="42">
        <f>SUMIFS(EventDetails!$N$2:$N$150,EventDetails!$Q$2:$Q$150,SalesTaxSummary!$A57,EventDetails!$L$2:$L$150,SalesTaxSummary!J$1)</f>
        <v>0</v>
      </c>
      <c r="M57" s="43">
        <f>SUMIFS(EventDetails!$P$2:$P$150,EventDetails!$Q$2:$Q$150,SalesTaxSummary!$A57,EventDetails!$L$2:$L$150,SalesTaxSummary!J$1)</f>
        <v>0</v>
      </c>
      <c r="N57" s="2">
        <f>COUNTIFS(EventDetails!$Q$2:$Q$150,SalesTaxSummary!$A57,EventDetails!$L$2:$L$150,SalesTaxSummary!N$1)</f>
        <v>1</v>
      </c>
      <c r="O57" s="42">
        <f>SUMIFS(EventDetails!$O$2:$O$150,EventDetails!$Q$2:$Q$150,SalesTaxSummary!$A57,EventDetails!$L$2:$L$150,SalesTaxSummary!N$1)</f>
        <v>103.5</v>
      </c>
      <c r="P57" s="42">
        <f>SUMIFS(EventDetails!$N$2:$N$150,EventDetails!$Q$2:$Q$150,SalesTaxSummary!$A57,EventDetails!$L$2:$L$150,SalesTaxSummary!N$1)</f>
        <v>66.5</v>
      </c>
      <c r="Q57" s="43">
        <f>SUMIFS(EventDetails!$P$2:$P$150,EventDetails!$Q$2:$Q$150,SalesTaxSummary!$A57,EventDetails!$L$2:$L$150,SalesTaxSummary!N$1)</f>
        <v>15.469999999999999</v>
      </c>
      <c r="R57" s="2">
        <f>COUNTIFS(EventDetails!$Q$2:$Q$150,SalesTaxSummary!$A57,EventDetails!$L$2:$L$150,SalesTaxSummary!R$1)</f>
        <v>0</v>
      </c>
      <c r="S57" s="42">
        <f>SUMIFS(EventDetails!$O$2:$O$150,EventDetails!$Q$2:$Q$150,SalesTaxSummary!$A57,EventDetails!$L$2:$L$150,SalesTaxSummary!R$1)</f>
        <v>0</v>
      </c>
      <c r="T57" s="42">
        <f>SUMIFS(EventDetails!$N$2:$N$150,EventDetails!$Q$2:$Q$150,SalesTaxSummary!$A57,EventDetails!$L$2:$L$150,SalesTaxSummary!R$1)</f>
        <v>0</v>
      </c>
      <c r="U57" s="43">
        <f>SUMIFS(EventDetails!$P$2:$P$150,EventDetails!$Q$2:$Q$150,SalesTaxSummary!$A57,EventDetails!$L$2:$L$150,SalesTaxSummary!R$1)</f>
        <v>0</v>
      </c>
    </row>
    <row r="58" spans="1:21" x14ac:dyDescent="0.35">
      <c r="A58" t="s">
        <v>668</v>
      </c>
      <c r="B58" s="2">
        <f>COUNTIFS(EventDetails!$Q$2:$Q$150,SalesTaxSummary!$A58,EventDetails!$L$2:$L$150,SalesTaxSummary!B$1)</f>
        <v>0</v>
      </c>
      <c r="C58" s="42">
        <f>SUMIFS(EventDetails!$O$2:$O$150,EventDetails!$Q$2:$Q$150,SalesTaxSummary!$A58,EventDetails!$L$2:$L$150,SalesTaxSummary!B$1)</f>
        <v>0</v>
      </c>
      <c r="D58" s="42">
        <f>SUMIFS(EventDetails!$N$2:$N$150,EventDetails!$Q$2:$Q$150,SalesTaxSummary!$A58,EventDetails!$L$2:$L$150,SalesTaxSummary!B$1)</f>
        <v>0</v>
      </c>
      <c r="E58" s="43">
        <f>SUMIFS(EventDetails!$P$2:$P$150,EventDetails!$Q$2:$Q$150,SalesTaxSummary!$A58,EventDetails!$L$2:$L$150,SalesTaxSummary!B$1)</f>
        <v>0</v>
      </c>
      <c r="F58" s="2">
        <f>COUNTIFS(EventDetails!$Q$2:$Q$150,SalesTaxSummary!$A58,EventDetails!$L$2:$L$150,SalesTaxSummary!F$1)</f>
        <v>0</v>
      </c>
      <c r="G58" s="42">
        <f>SUMIFS(EventDetails!$O$2:$O$150,EventDetails!$Q$2:$Q$150,SalesTaxSummary!$A58,EventDetails!$L$2:$L$150,SalesTaxSummary!F$1)</f>
        <v>0</v>
      </c>
      <c r="H58" s="42">
        <f>SUMIFS(EventDetails!$N$2:$N$150,EventDetails!$Q$2:$Q$150,SalesTaxSummary!$A58,EventDetails!$L$2:$L$150,SalesTaxSummary!F$1)</f>
        <v>0</v>
      </c>
      <c r="I58" s="43">
        <f>SUMIFS(EventDetails!$P$2:$P$150,EventDetails!$Q$2:$Q$150,SalesTaxSummary!$A58,EventDetails!$L$2:$L$150,SalesTaxSummary!F$1)</f>
        <v>0</v>
      </c>
      <c r="J58" s="2">
        <f>COUNTIFS(EventDetails!$Q$2:$Q$150,SalesTaxSummary!$A58,EventDetails!$L$2:$L$150,SalesTaxSummary!J$1)</f>
        <v>0</v>
      </c>
      <c r="K58" s="42">
        <f>SUMIFS(EventDetails!$O$2:$O$150,EventDetails!$Q$2:$Q$150,SalesTaxSummary!$A58,EventDetails!$L$2:$L$150,SalesTaxSummary!J$1)</f>
        <v>0</v>
      </c>
      <c r="L58" s="42">
        <f>SUMIFS(EventDetails!$N$2:$N$150,EventDetails!$Q$2:$Q$150,SalesTaxSummary!$A58,EventDetails!$L$2:$L$150,SalesTaxSummary!J$1)</f>
        <v>0</v>
      </c>
      <c r="M58" s="43">
        <f>SUMIFS(EventDetails!$P$2:$P$150,EventDetails!$Q$2:$Q$150,SalesTaxSummary!$A58,EventDetails!$L$2:$L$150,SalesTaxSummary!J$1)</f>
        <v>0</v>
      </c>
      <c r="N58" s="2">
        <f>COUNTIFS(EventDetails!$Q$2:$Q$150,SalesTaxSummary!$A58,EventDetails!$L$2:$L$150,SalesTaxSummary!N$1)</f>
        <v>1</v>
      </c>
      <c r="O58" s="42">
        <f>SUMIFS(EventDetails!$O$2:$O$150,EventDetails!$Q$2:$Q$150,SalesTaxSummary!$A58,EventDetails!$L$2:$L$150,SalesTaxSummary!N$1)</f>
        <v>61.919999999999987</v>
      </c>
      <c r="P58" s="42">
        <f>SUMIFS(EventDetails!$N$2:$N$150,EventDetails!$Q$2:$Q$150,SalesTaxSummary!$A58,EventDetails!$L$2:$L$150,SalesTaxSummary!N$1)</f>
        <v>238.08</v>
      </c>
      <c r="Q58" s="43">
        <f>SUMIFS(EventDetails!$P$2:$P$150,EventDetails!$Q$2:$Q$150,SalesTaxSummary!$A58,EventDetails!$L$2:$L$150,SalesTaxSummary!N$1)</f>
        <v>28.5</v>
      </c>
      <c r="R58" s="2">
        <f>COUNTIFS(EventDetails!$Q$2:$Q$150,SalesTaxSummary!$A58,EventDetails!$L$2:$L$150,SalesTaxSummary!R$1)</f>
        <v>0</v>
      </c>
      <c r="S58" s="42">
        <f>SUMIFS(EventDetails!$O$2:$O$150,EventDetails!$Q$2:$Q$150,SalesTaxSummary!$A58,EventDetails!$L$2:$L$150,SalesTaxSummary!R$1)</f>
        <v>0</v>
      </c>
      <c r="T58" s="42">
        <f>SUMIFS(EventDetails!$N$2:$N$150,EventDetails!$Q$2:$Q$150,SalesTaxSummary!$A58,EventDetails!$L$2:$L$150,SalesTaxSummary!R$1)</f>
        <v>0</v>
      </c>
      <c r="U58" s="43">
        <f>SUMIFS(EventDetails!$P$2:$P$150,EventDetails!$Q$2:$Q$150,SalesTaxSummary!$A58,EventDetails!$L$2:$L$150,SalesTaxSummary!R$1)</f>
        <v>0</v>
      </c>
    </row>
    <row r="59" spans="1:21" x14ac:dyDescent="0.35">
      <c r="A59" t="s">
        <v>669</v>
      </c>
      <c r="B59" s="2">
        <f>COUNTIFS(EventDetails!$Q$2:$Q$150,SalesTaxSummary!$A59,EventDetails!$L$2:$L$150,SalesTaxSummary!B$1)</f>
        <v>0</v>
      </c>
      <c r="C59" s="42">
        <f>SUMIFS(EventDetails!$O$2:$O$150,EventDetails!$Q$2:$Q$150,SalesTaxSummary!$A59,EventDetails!$L$2:$L$150,SalesTaxSummary!B$1)</f>
        <v>0</v>
      </c>
      <c r="D59" s="42">
        <f>SUMIFS(EventDetails!$N$2:$N$150,EventDetails!$Q$2:$Q$150,SalesTaxSummary!$A59,EventDetails!$L$2:$L$150,SalesTaxSummary!B$1)</f>
        <v>0</v>
      </c>
      <c r="E59" s="43">
        <f>SUMIFS(EventDetails!$P$2:$P$150,EventDetails!$Q$2:$Q$150,SalesTaxSummary!$A59,EventDetails!$L$2:$L$150,SalesTaxSummary!B$1)</f>
        <v>0</v>
      </c>
      <c r="F59" s="2">
        <f>COUNTIFS(EventDetails!$Q$2:$Q$150,SalesTaxSummary!$A59,EventDetails!$L$2:$L$150,SalesTaxSummary!F$1)</f>
        <v>0</v>
      </c>
      <c r="G59" s="42">
        <f>SUMIFS(EventDetails!$O$2:$O$150,EventDetails!$Q$2:$Q$150,SalesTaxSummary!$A59,EventDetails!$L$2:$L$150,SalesTaxSummary!F$1)</f>
        <v>0</v>
      </c>
      <c r="H59" s="42">
        <f>SUMIFS(EventDetails!$N$2:$N$150,EventDetails!$Q$2:$Q$150,SalesTaxSummary!$A59,EventDetails!$L$2:$L$150,SalesTaxSummary!F$1)</f>
        <v>0</v>
      </c>
      <c r="I59" s="43">
        <f>SUMIFS(EventDetails!$P$2:$P$150,EventDetails!$Q$2:$Q$150,SalesTaxSummary!$A59,EventDetails!$L$2:$L$150,SalesTaxSummary!F$1)</f>
        <v>0</v>
      </c>
      <c r="J59" s="2">
        <f>COUNTIFS(EventDetails!$Q$2:$Q$150,SalesTaxSummary!$A59,EventDetails!$L$2:$L$150,SalesTaxSummary!J$1)</f>
        <v>1</v>
      </c>
      <c r="K59" s="42">
        <f>SUMIFS(EventDetails!$O$2:$O$150,EventDetails!$Q$2:$Q$150,SalesTaxSummary!$A59,EventDetails!$L$2:$L$150,SalesTaxSummary!J$1)</f>
        <v>-35.849999999999994</v>
      </c>
      <c r="L59" s="42">
        <f>SUMIFS(EventDetails!$N$2:$N$150,EventDetails!$Q$2:$Q$150,SalesTaxSummary!$A59,EventDetails!$L$2:$L$150,SalesTaxSummary!J$1)</f>
        <v>134.85</v>
      </c>
      <c r="M59" s="43">
        <f>SUMIFS(EventDetails!$P$2:$P$150,EventDetails!$Q$2:$Q$150,SalesTaxSummary!$A59,EventDetails!$L$2:$L$150,SalesTaxSummary!J$1)</f>
        <v>5.8409999999999993</v>
      </c>
      <c r="N59" s="2">
        <f>COUNTIFS(EventDetails!$Q$2:$Q$150,SalesTaxSummary!$A59,EventDetails!$L$2:$L$150,SalesTaxSummary!N$1)</f>
        <v>1</v>
      </c>
      <c r="O59" s="42">
        <f>SUMIFS(EventDetails!$O$2:$O$150,EventDetails!$Q$2:$Q$150,SalesTaxSummary!$A59,EventDetails!$L$2:$L$150,SalesTaxSummary!N$1)</f>
        <v>79.519999999999982</v>
      </c>
      <c r="P59" s="42">
        <f>SUMIFS(EventDetails!$N$2:$N$150,EventDetails!$Q$2:$Q$150,SalesTaxSummary!$A59,EventDetails!$L$2:$L$150,SalesTaxSummary!N$1)</f>
        <v>148.48000000000002</v>
      </c>
      <c r="Q59" s="43">
        <f>SUMIFS(EventDetails!$P$2:$P$150,EventDetails!$Q$2:$Q$150,SalesTaxSummary!$A59,EventDetails!$L$2:$L$150,SalesTaxSummary!N$1)</f>
        <v>11.856</v>
      </c>
      <c r="R59" s="2">
        <f>COUNTIFS(EventDetails!$Q$2:$Q$150,SalesTaxSummary!$A59,EventDetails!$L$2:$L$150,SalesTaxSummary!R$1)</f>
        <v>0</v>
      </c>
      <c r="S59" s="42">
        <f>SUMIFS(EventDetails!$O$2:$O$150,EventDetails!$Q$2:$Q$150,SalesTaxSummary!$A59,EventDetails!$L$2:$L$150,SalesTaxSummary!R$1)</f>
        <v>0</v>
      </c>
      <c r="T59" s="42">
        <f>SUMIFS(EventDetails!$N$2:$N$150,EventDetails!$Q$2:$Q$150,SalesTaxSummary!$A59,EventDetails!$L$2:$L$150,SalesTaxSummary!R$1)</f>
        <v>0</v>
      </c>
      <c r="U59" s="43">
        <f>SUMIFS(EventDetails!$P$2:$P$150,EventDetails!$Q$2:$Q$150,SalesTaxSummary!$A59,EventDetails!$L$2:$L$150,SalesTaxSummary!R$1)</f>
        <v>0</v>
      </c>
    </row>
    <row r="60" spans="1:21" x14ac:dyDescent="0.35">
      <c r="A60" t="s">
        <v>718</v>
      </c>
      <c r="B60" s="2">
        <f>COUNTIFS(EventDetails!$Q$2:$Q$150,SalesTaxSummary!$A60,EventDetails!$L$2:$L$150,SalesTaxSummary!B$1)</f>
        <v>0</v>
      </c>
      <c r="C60" s="42">
        <f>SUMIFS(EventDetails!$O$2:$O$150,EventDetails!$Q$2:$Q$150,SalesTaxSummary!$A60,EventDetails!$L$2:$L$150,SalesTaxSummary!B$1)</f>
        <v>0</v>
      </c>
      <c r="D60" s="42">
        <f>SUMIFS(EventDetails!$N$2:$N$150,EventDetails!$Q$2:$Q$150,SalesTaxSummary!$A60,EventDetails!$L$2:$L$150,SalesTaxSummary!B$1)</f>
        <v>0</v>
      </c>
      <c r="E60" s="43">
        <f>SUMIFS(EventDetails!$P$2:$P$150,EventDetails!$Q$2:$Q$150,SalesTaxSummary!$A60,EventDetails!$L$2:$L$150,SalesTaxSummary!B$1)</f>
        <v>0</v>
      </c>
      <c r="F60" s="2">
        <f>COUNTIFS(EventDetails!$Q$2:$Q$150,SalesTaxSummary!$A60,EventDetails!$L$2:$L$150,SalesTaxSummary!F$1)</f>
        <v>0</v>
      </c>
      <c r="G60" s="42">
        <f>SUMIFS(EventDetails!$O$2:$O$150,EventDetails!$Q$2:$Q$150,SalesTaxSummary!$A60,EventDetails!$L$2:$L$150,SalesTaxSummary!F$1)</f>
        <v>0</v>
      </c>
      <c r="H60" s="42">
        <f>SUMIFS(EventDetails!$N$2:$N$150,EventDetails!$Q$2:$Q$150,SalesTaxSummary!$A60,EventDetails!$L$2:$L$150,SalesTaxSummary!F$1)</f>
        <v>0</v>
      </c>
      <c r="I60" s="43">
        <f>SUMIFS(EventDetails!$P$2:$P$150,EventDetails!$Q$2:$Q$150,SalesTaxSummary!$A60,EventDetails!$L$2:$L$150,SalesTaxSummary!F$1)</f>
        <v>0</v>
      </c>
      <c r="J60" s="2">
        <f>COUNTIFS(EventDetails!$Q$2:$Q$150,SalesTaxSummary!$A60,EventDetails!$L$2:$L$150,SalesTaxSummary!J$1)</f>
        <v>0</v>
      </c>
      <c r="K60" s="42">
        <f>SUMIFS(EventDetails!$O$2:$O$150,EventDetails!$Q$2:$Q$150,SalesTaxSummary!$A60,EventDetails!$L$2:$L$150,SalesTaxSummary!J$1)</f>
        <v>0</v>
      </c>
      <c r="L60" s="42">
        <f>SUMIFS(EventDetails!$N$2:$N$150,EventDetails!$Q$2:$Q$150,SalesTaxSummary!$A60,EventDetails!$L$2:$L$150,SalesTaxSummary!J$1)</f>
        <v>0</v>
      </c>
      <c r="M60" s="43">
        <f>SUMIFS(EventDetails!$P$2:$P$150,EventDetails!$Q$2:$Q$150,SalesTaxSummary!$A60,EventDetails!$L$2:$L$150,SalesTaxSummary!J$1)</f>
        <v>0</v>
      </c>
      <c r="N60" s="2">
        <f>COUNTIFS(EventDetails!$Q$2:$Q$150,SalesTaxSummary!$A60,EventDetails!$L$2:$L$150,SalesTaxSummary!N$1)</f>
        <v>1</v>
      </c>
      <c r="O60" s="42">
        <f>SUMIFS(EventDetails!$O$2:$O$150,EventDetails!$Q$2:$Q$150,SalesTaxSummary!$A60,EventDetails!$L$2:$L$150,SalesTaxSummary!N$1)</f>
        <v>25.620000000000005</v>
      </c>
      <c r="P60" s="42">
        <f>SUMIFS(EventDetails!$N$2:$N$150,EventDetails!$Q$2:$Q$150,SalesTaxSummary!$A60,EventDetails!$L$2:$L$150,SalesTaxSummary!N$1)</f>
        <v>61.379999999999995</v>
      </c>
      <c r="Q60" s="43">
        <f>SUMIFS(EventDetails!$P$2:$P$150,EventDetails!$Q$2:$Q$150,SalesTaxSummary!$A60,EventDetails!$L$2:$L$150,SalesTaxSummary!N$1)</f>
        <v>8.0909999999999993</v>
      </c>
      <c r="R60" s="2">
        <f>COUNTIFS(EventDetails!$Q$2:$Q$150,SalesTaxSummary!$A60,EventDetails!$L$2:$L$150,SalesTaxSummary!R$1)</f>
        <v>0</v>
      </c>
      <c r="S60" s="42">
        <f>SUMIFS(EventDetails!$O$2:$O$150,EventDetails!$Q$2:$Q$150,SalesTaxSummary!$A60,EventDetails!$L$2:$L$150,SalesTaxSummary!R$1)</f>
        <v>0</v>
      </c>
      <c r="T60" s="42">
        <f>SUMIFS(EventDetails!$N$2:$N$150,EventDetails!$Q$2:$Q$150,SalesTaxSummary!$A60,EventDetails!$L$2:$L$150,SalesTaxSummary!R$1)</f>
        <v>0</v>
      </c>
      <c r="U60" s="43">
        <f>SUMIFS(EventDetails!$P$2:$P$150,EventDetails!$Q$2:$Q$150,SalesTaxSummary!$A60,EventDetails!$L$2:$L$150,SalesTaxSummary!R$1)</f>
        <v>0</v>
      </c>
    </row>
    <row r="61" spans="1:21" x14ac:dyDescent="0.35">
      <c r="A61" t="s">
        <v>681</v>
      </c>
      <c r="B61" s="2">
        <f>COUNTIFS(EventDetails!$Q$2:$Q$150,SalesTaxSummary!$A61,EventDetails!$L$2:$L$150,SalesTaxSummary!B$1)</f>
        <v>0</v>
      </c>
      <c r="C61" s="42">
        <f>SUMIFS(EventDetails!$O$2:$O$150,EventDetails!$Q$2:$Q$150,SalesTaxSummary!$A61,EventDetails!$L$2:$L$150,SalesTaxSummary!B$1)</f>
        <v>0</v>
      </c>
      <c r="D61" s="42">
        <f>SUMIFS(EventDetails!$N$2:$N$150,EventDetails!$Q$2:$Q$150,SalesTaxSummary!$A61,EventDetails!$L$2:$L$150,SalesTaxSummary!B$1)</f>
        <v>0</v>
      </c>
      <c r="E61" s="43">
        <f>SUMIFS(EventDetails!$P$2:$P$150,EventDetails!$Q$2:$Q$150,SalesTaxSummary!$A61,EventDetails!$L$2:$L$150,SalesTaxSummary!B$1)</f>
        <v>0</v>
      </c>
      <c r="F61" s="2">
        <f>COUNTIFS(EventDetails!$Q$2:$Q$150,SalesTaxSummary!$A61,EventDetails!$L$2:$L$150,SalesTaxSummary!F$1)</f>
        <v>0</v>
      </c>
      <c r="G61" s="42">
        <f>SUMIFS(EventDetails!$O$2:$O$150,EventDetails!$Q$2:$Q$150,SalesTaxSummary!$A61,EventDetails!$L$2:$L$150,SalesTaxSummary!F$1)</f>
        <v>0</v>
      </c>
      <c r="H61" s="42">
        <f>SUMIFS(EventDetails!$N$2:$N$150,EventDetails!$Q$2:$Q$150,SalesTaxSummary!$A61,EventDetails!$L$2:$L$150,SalesTaxSummary!F$1)</f>
        <v>0</v>
      </c>
      <c r="I61" s="43">
        <f>SUMIFS(EventDetails!$P$2:$P$150,EventDetails!$Q$2:$Q$150,SalesTaxSummary!$A61,EventDetails!$L$2:$L$150,SalesTaxSummary!F$1)</f>
        <v>0</v>
      </c>
      <c r="J61" s="2">
        <f>COUNTIFS(EventDetails!$Q$2:$Q$150,SalesTaxSummary!$A61,EventDetails!$L$2:$L$150,SalesTaxSummary!J$1)</f>
        <v>0</v>
      </c>
      <c r="K61" s="42">
        <f>SUMIFS(EventDetails!$O$2:$O$150,EventDetails!$Q$2:$Q$150,SalesTaxSummary!$A61,EventDetails!$L$2:$L$150,SalesTaxSummary!J$1)</f>
        <v>0</v>
      </c>
      <c r="L61" s="42">
        <f>SUMIFS(EventDetails!$N$2:$N$150,EventDetails!$Q$2:$Q$150,SalesTaxSummary!$A61,EventDetails!$L$2:$L$150,SalesTaxSummary!J$1)</f>
        <v>0</v>
      </c>
      <c r="M61" s="43">
        <f>SUMIFS(EventDetails!$P$2:$P$150,EventDetails!$Q$2:$Q$150,SalesTaxSummary!$A61,EventDetails!$L$2:$L$150,SalesTaxSummary!J$1)</f>
        <v>0</v>
      </c>
      <c r="N61" s="2">
        <f>COUNTIFS(EventDetails!$Q$2:$Q$150,SalesTaxSummary!$A61,EventDetails!$L$2:$L$150,SalesTaxSummary!N$1)</f>
        <v>0</v>
      </c>
      <c r="O61" s="42">
        <f>SUMIFS(EventDetails!$O$2:$O$150,EventDetails!$Q$2:$Q$150,SalesTaxSummary!$A61,EventDetails!$L$2:$L$150,SalesTaxSummary!N$1)</f>
        <v>0</v>
      </c>
      <c r="P61" s="42">
        <f>SUMIFS(EventDetails!$N$2:$N$150,EventDetails!$Q$2:$Q$150,SalesTaxSummary!$A61,EventDetails!$L$2:$L$150,SalesTaxSummary!N$1)</f>
        <v>0</v>
      </c>
      <c r="Q61" s="43">
        <f>SUMIFS(EventDetails!$P$2:$P$150,EventDetails!$Q$2:$Q$150,SalesTaxSummary!$A61,EventDetails!$L$2:$L$150,SalesTaxSummary!N$1)</f>
        <v>0</v>
      </c>
      <c r="R61" s="2">
        <f>COUNTIFS(EventDetails!$Q$2:$Q$150,SalesTaxSummary!$A61,EventDetails!$L$2:$L$150,SalesTaxSummary!R$1)</f>
        <v>0</v>
      </c>
      <c r="S61" s="42">
        <f>SUMIFS(EventDetails!$O$2:$O$150,EventDetails!$Q$2:$Q$150,SalesTaxSummary!$A61,EventDetails!$L$2:$L$150,SalesTaxSummary!R$1)</f>
        <v>0</v>
      </c>
      <c r="T61" s="42">
        <f>SUMIFS(EventDetails!$N$2:$N$150,EventDetails!$Q$2:$Q$150,SalesTaxSummary!$A61,EventDetails!$L$2:$L$150,SalesTaxSummary!R$1)</f>
        <v>0</v>
      </c>
      <c r="U61" s="43">
        <f>SUMIFS(EventDetails!$P$2:$P$150,EventDetails!$Q$2:$Q$150,SalesTaxSummary!$A61,EventDetails!$L$2:$L$150,SalesTaxSummary!R$1)</f>
        <v>0</v>
      </c>
    </row>
    <row r="62" spans="1:21" x14ac:dyDescent="0.35">
      <c r="A62" t="s">
        <v>674</v>
      </c>
      <c r="B62" s="2">
        <f>COUNTIFS(EventDetails!$Q$2:$Q$150,SalesTaxSummary!$A62,EventDetails!$L$2:$L$150,SalesTaxSummary!B$1)</f>
        <v>0</v>
      </c>
      <c r="C62" s="42">
        <f>SUMIFS(EventDetails!$O$2:$O$150,EventDetails!$Q$2:$Q$150,SalesTaxSummary!$A62,EventDetails!$L$2:$L$150,SalesTaxSummary!B$1)</f>
        <v>0</v>
      </c>
      <c r="D62" s="42">
        <f>SUMIFS(EventDetails!$N$2:$N$150,EventDetails!$Q$2:$Q$150,SalesTaxSummary!$A62,EventDetails!$L$2:$L$150,SalesTaxSummary!B$1)</f>
        <v>0</v>
      </c>
      <c r="E62" s="43">
        <f>SUMIFS(EventDetails!$P$2:$P$150,EventDetails!$Q$2:$Q$150,SalesTaxSummary!$A62,EventDetails!$L$2:$L$150,SalesTaxSummary!B$1)</f>
        <v>0</v>
      </c>
      <c r="F62" s="2">
        <f>COUNTIFS(EventDetails!$Q$2:$Q$150,SalesTaxSummary!$A62,EventDetails!$L$2:$L$150,SalesTaxSummary!F$1)</f>
        <v>0</v>
      </c>
      <c r="G62" s="42">
        <f>SUMIFS(EventDetails!$O$2:$O$150,EventDetails!$Q$2:$Q$150,SalesTaxSummary!$A62,EventDetails!$L$2:$L$150,SalesTaxSummary!F$1)</f>
        <v>0</v>
      </c>
      <c r="H62" s="42">
        <f>SUMIFS(EventDetails!$N$2:$N$150,EventDetails!$Q$2:$Q$150,SalesTaxSummary!$A62,EventDetails!$L$2:$L$150,SalesTaxSummary!F$1)</f>
        <v>0</v>
      </c>
      <c r="I62" s="43">
        <f>SUMIFS(EventDetails!$P$2:$P$150,EventDetails!$Q$2:$Q$150,SalesTaxSummary!$A62,EventDetails!$L$2:$L$150,SalesTaxSummary!F$1)</f>
        <v>0</v>
      </c>
      <c r="J62" s="2">
        <f>COUNTIFS(EventDetails!$Q$2:$Q$150,SalesTaxSummary!$A62,EventDetails!$L$2:$L$150,SalesTaxSummary!J$1)</f>
        <v>0</v>
      </c>
      <c r="K62" s="42">
        <f>SUMIFS(EventDetails!$O$2:$O$150,EventDetails!$Q$2:$Q$150,SalesTaxSummary!$A62,EventDetails!$L$2:$L$150,SalesTaxSummary!J$1)</f>
        <v>0</v>
      </c>
      <c r="L62" s="42">
        <f>SUMIFS(EventDetails!$N$2:$N$150,EventDetails!$Q$2:$Q$150,SalesTaxSummary!$A62,EventDetails!$L$2:$L$150,SalesTaxSummary!J$1)</f>
        <v>0</v>
      </c>
      <c r="M62" s="43">
        <f>SUMIFS(EventDetails!$P$2:$P$150,EventDetails!$Q$2:$Q$150,SalesTaxSummary!$A62,EventDetails!$L$2:$L$150,SalesTaxSummary!J$1)</f>
        <v>0</v>
      </c>
      <c r="N62" s="2">
        <f>COUNTIFS(EventDetails!$Q$2:$Q$150,SalesTaxSummary!$A62,EventDetails!$L$2:$L$150,SalesTaxSummary!N$1)</f>
        <v>0</v>
      </c>
      <c r="O62" s="42">
        <f>SUMIFS(EventDetails!$O$2:$O$150,EventDetails!$Q$2:$Q$150,SalesTaxSummary!$A62,EventDetails!$L$2:$L$150,SalesTaxSummary!N$1)</f>
        <v>0</v>
      </c>
      <c r="P62" s="42">
        <f>SUMIFS(EventDetails!$N$2:$N$150,EventDetails!$Q$2:$Q$150,SalesTaxSummary!$A62,EventDetails!$L$2:$L$150,SalesTaxSummary!N$1)</f>
        <v>0</v>
      </c>
      <c r="Q62" s="43">
        <f>SUMIFS(EventDetails!$P$2:$P$150,EventDetails!$Q$2:$Q$150,SalesTaxSummary!$A62,EventDetails!$L$2:$L$150,SalesTaxSummary!N$1)</f>
        <v>0</v>
      </c>
      <c r="R62" s="2">
        <f>COUNTIFS(EventDetails!$Q$2:$Q$150,SalesTaxSummary!$A62,EventDetails!$L$2:$L$150,SalesTaxSummary!R$1)</f>
        <v>0</v>
      </c>
      <c r="S62" s="42">
        <f>SUMIFS(EventDetails!$O$2:$O$150,EventDetails!$Q$2:$Q$150,SalesTaxSummary!$A62,EventDetails!$L$2:$L$150,SalesTaxSummary!R$1)</f>
        <v>0</v>
      </c>
      <c r="T62" s="42">
        <f>SUMIFS(EventDetails!$N$2:$N$150,EventDetails!$Q$2:$Q$150,SalesTaxSummary!$A62,EventDetails!$L$2:$L$150,SalesTaxSummary!R$1)</f>
        <v>0</v>
      </c>
      <c r="U62" s="43">
        <f>SUMIFS(EventDetails!$P$2:$P$150,EventDetails!$Q$2:$Q$150,SalesTaxSummary!$A62,EventDetails!$L$2:$L$150,SalesTaxSummary!R$1)</f>
        <v>0</v>
      </c>
    </row>
    <row r="63" spans="1:21" x14ac:dyDescent="0.35">
      <c r="A63" t="s">
        <v>694</v>
      </c>
      <c r="B63" s="2">
        <f>COUNTIFS(EventDetails!$Q$2:$Q$150,SalesTaxSummary!$A63,EventDetails!$L$2:$L$150,SalesTaxSummary!B$1)</f>
        <v>0</v>
      </c>
      <c r="C63" s="42">
        <f>SUMIFS(EventDetails!$O$2:$O$150,EventDetails!$Q$2:$Q$150,SalesTaxSummary!$A63,EventDetails!$L$2:$L$150,SalesTaxSummary!B$1)</f>
        <v>0</v>
      </c>
      <c r="D63" s="42">
        <f>SUMIFS(EventDetails!$N$2:$N$150,EventDetails!$Q$2:$Q$150,SalesTaxSummary!$A63,EventDetails!$L$2:$L$150,SalesTaxSummary!B$1)</f>
        <v>0</v>
      </c>
      <c r="E63" s="43">
        <f>SUMIFS(EventDetails!$P$2:$P$150,EventDetails!$Q$2:$Q$150,SalesTaxSummary!$A63,EventDetails!$L$2:$L$150,SalesTaxSummary!B$1)</f>
        <v>0</v>
      </c>
      <c r="F63" s="2">
        <f>COUNTIFS(EventDetails!$Q$2:$Q$150,SalesTaxSummary!$A63,EventDetails!$L$2:$L$150,SalesTaxSummary!F$1)</f>
        <v>0</v>
      </c>
      <c r="G63" s="42">
        <f>SUMIFS(EventDetails!$O$2:$O$150,EventDetails!$Q$2:$Q$150,SalesTaxSummary!$A63,EventDetails!$L$2:$L$150,SalesTaxSummary!F$1)</f>
        <v>0</v>
      </c>
      <c r="H63" s="42">
        <f>SUMIFS(EventDetails!$N$2:$N$150,EventDetails!$Q$2:$Q$150,SalesTaxSummary!$A63,EventDetails!$L$2:$L$150,SalesTaxSummary!F$1)</f>
        <v>0</v>
      </c>
      <c r="I63" s="43">
        <f>SUMIFS(EventDetails!$P$2:$P$150,EventDetails!$Q$2:$Q$150,SalesTaxSummary!$A63,EventDetails!$L$2:$L$150,SalesTaxSummary!F$1)</f>
        <v>0</v>
      </c>
      <c r="J63" s="2">
        <f>COUNTIFS(EventDetails!$Q$2:$Q$150,SalesTaxSummary!$A63,EventDetails!$L$2:$L$150,SalesTaxSummary!J$1)</f>
        <v>0</v>
      </c>
      <c r="K63" s="42">
        <f>SUMIFS(EventDetails!$O$2:$O$150,EventDetails!$Q$2:$Q$150,SalesTaxSummary!$A63,EventDetails!$L$2:$L$150,SalesTaxSummary!J$1)</f>
        <v>0</v>
      </c>
      <c r="L63" s="42">
        <f>SUMIFS(EventDetails!$N$2:$N$150,EventDetails!$Q$2:$Q$150,SalesTaxSummary!$A63,EventDetails!$L$2:$L$150,SalesTaxSummary!J$1)</f>
        <v>0</v>
      </c>
      <c r="M63" s="43">
        <f>SUMIFS(EventDetails!$P$2:$P$150,EventDetails!$Q$2:$Q$150,SalesTaxSummary!$A63,EventDetails!$L$2:$L$150,SalesTaxSummary!J$1)</f>
        <v>0</v>
      </c>
      <c r="N63" s="2">
        <f>COUNTIFS(EventDetails!$Q$2:$Q$150,SalesTaxSummary!$A63,EventDetails!$L$2:$L$150,SalesTaxSummary!N$1)</f>
        <v>1</v>
      </c>
      <c r="O63" s="42">
        <f>SUMIFS(EventDetails!$O$2:$O$150,EventDetails!$Q$2:$Q$150,SalesTaxSummary!$A63,EventDetails!$L$2:$L$150,SalesTaxSummary!N$1)</f>
        <v>47.599999999999994</v>
      </c>
      <c r="P63" s="42">
        <f>SUMIFS(EventDetails!$N$2:$N$150,EventDetails!$Q$2:$Q$150,SalesTaxSummary!$A63,EventDetails!$L$2:$L$150,SalesTaxSummary!N$1)</f>
        <v>162.4</v>
      </c>
      <c r="Q63" s="43">
        <f>SUMIFS(EventDetails!$P$2:$P$150,EventDetails!$Q$2:$Q$150,SalesTaxSummary!$A63,EventDetails!$L$2:$L$150,SalesTaxSummary!N$1)</f>
        <v>11.76</v>
      </c>
      <c r="R63" s="2">
        <f>COUNTIFS(EventDetails!$Q$2:$Q$150,SalesTaxSummary!$A63,EventDetails!$L$2:$L$150,SalesTaxSummary!R$1)</f>
        <v>0</v>
      </c>
      <c r="S63" s="42">
        <f>SUMIFS(EventDetails!$O$2:$O$150,EventDetails!$Q$2:$Q$150,SalesTaxSummary!$A63,EventDetails!$L$2:$L$150,SalesTaxSummary!R$1)</f>
        <v>0</v>
      </c>
      <c r="T63" s="42">
        <f>SUMIFS(EventDetails!$N$2:$N$150,EventDetails!$Q$2:$Q$150,SalesTaxSummary!$A63,EventDetails!$L$2:$L$150,SalesTaxSummary!R$1)</f>
        <v>0</v>
      </c>
      <c r="U63" s="43">
        <f>SUMIFS(EventDetails!$P$2:$P$150,EventDetails!$Q$2:$Q$150,SalesTaxSummary!$A63,EventDetails!$L$2:$L$150,SalesTaxSummary!R$1)</f>
        <v>0</v>
      </c>
    </row>
    <row r="64" spans="1:21" x14ac:dyDescent="0.35">
      <c r="A64" t="s">
        <v>693</v>
      </c>
      <c r="B64" s="2">
        <f>COUNTIFS(EventDetails!$Q$2:$Q$150,SalesTaxSummary!$A64,EventDetails!$L$2:$L$150,SalesTaxSummary!B$1)</f>
        <v>0</v>
      </c>
      <c r="C64" s="42">
        <f>SUMIFS(EventDetails!$O$2:$O$150,EventDetails!$Q$2:$Q$150,SalesTaxSummary!$A64,EventDetails!$L$2:$L$150,SalesTaxSummary!B$1)</f>
        <v>0</v>
      </c>
      <c r="D64" s="42">
        <f>SUMIFS(EventDetails!$N$2:$N$150,EventDetails!$Q$2:$Q$150,SalesTaxSummary!$A64,EventDetails!$L$2:$L$150,SalesTaxSummary!B$1)</f>
        <v>0</v>
      </c>
      <c r="E64" s="43">
        <f>SUMIFS(EventDetails!$P$2:$P$150,EventDetails!$Q$2:$Q$150,SalesTaxSummary!$A64,EventDetails!$L$2:$L$150,SalesTaxSummary!B$1)</f>
        <v>0</v>
      </c>
      <c r="F64" s="2">
        <f>COUNTIFS(EventDetails!$Q$2:$Q$150,SalesTaxSummary!$A64,EventDetails!$L$2:$L$150,SalesTaxSummary!F$1)</f>
        <v>0</v>
      </c>
      <c r="G64" s="42">
        <f>SUMIFS(EventDetails!$O$2:$O$150,EventDetails!$Q$2:$Q$150,SalesTaxSummary!$A64,EventDetails!$L$2:$L$150,SalesTaxSummary!F$1)</f>
        <v>0</v>
      </c>
      <c r="H64" s="42">
        <f>SUMIFS(EventDetails!$N$2:$N$150,EventDetails!$Q$2:$Q$150,SalesTaxSummary!$A64,EventDetails!$L$2:$L$150,SalesTaxSummary!F$1)</f>
        <v>0</v>
      </c>
      <c r="I64" s="43">
        <f>SUMIFS(EventDetails!$P$2:$P$150,EventDetails!$Q$2:$Q$150,SalesTaxSummary!$A64,EventDetails!$L$2:$L$150,SalesTaxSummary!F$1)</f>
        <v>0</v>
      </c>
      <c r="J64" s="2">
        <f>COUNTIFS(EventDetails!$Q$2:$Q$150,SalesTaxSummary!$A64,EventDetails!$L$2:$L$150,SalesTaxSummary!J$1)</f>
        <v>0</v>
      </c>
      <c r="K64" s="42">
        <f>SUMIFS(EventDetails!$O$2:$O$150,EventDetails!$Q$2:$Q$150,SalesTaxSummary!$A64,EventDetails!$L$2:$L$150,SalesTaxSummary!J$1)</f>
        <v>0</v>
      </c>
      <c r="L64" s="42">
        <f>SUMIFS(EventDetails!$N$2:$N$150,EventDetails!$Q$2:$Q$150,SalesTaxSummary!$A64,EventDetails!$L$2:$L$150,SalesTaxSummary!J$1)</f>
        <v>0</v>
      </c>
      <c r="M64" s="43">
        <f>SUMIFS(EventDetails!$P$2:$P$150,EventDetails!$Q$2:$Q$150,SalesTaxSummary!$A64,EventDetails!$L$2:$L$150,SalesTaxSummary!J$1)</f>
        <v>0</v>
      </c>
      <c r="N64" s="2">
        <f>COUNTIFS(EventDetails!$Q$2:$Q$150,SalesTaxSummary!$A64,EventDetails!$L$2:$L$150,SalesTaxSummary!N$1)</f>
        <v>1</v>
      </c>
      <c r="O64" s="42">
        <f>SUMIFS(EventDetails!$O$2:$O$150,EventDetails!$Q$2:$Q$150,SalesTaxSummary!$A64,EventDetails!$L$2:$L$150,SalesTaxSummary!N$1)</f>
        <v>50</v>
      </c>
      <c r="P64" s="42">
        <f>SUMIFS(EventDetails!$N$2:$N$150,EventDetails!$Q$2:$Q$150,SalesTaxSummary!$A64,EventDetails!$L$2:$L$150,SalesTaxSummary!N$1)</f>
        <v>35</v>
      </c>
      <c r="Q64" s="43">
        <f>SUMIFS(EventDetails!$P$2:$P$150,EventDetails!$Q$2:$Q$150,SalesTaxSummary!$A64,EventDetails!$L$2:$L$150,SalesTaxSummary!N$1)</f>
        <v>4.25</v>
      </c>
      <c r="R64" s="2">
        <f>COUNTIFS(EventDetails!$Q$2:$Q$150,SalesTaxSummary!$A64,EventDetails!$L$2:$L$150,SalesTaxSummary!R$1)</f>
        <v>0</v>
      </c>
      <c r="S64" s="42">
        <f>SUMIFS(EventDetails!$O$2:$O$150,EventDetails!$Q$2:$Q$150,SalesTaxSummary!$A64,EventDetails!$L$2:$L$150,SalesTaxSummary!R$1)</f>
        <v>0</v>
      </c>
      <c r="T64" s="42">
        <f>SUMIFS(EventDetails!$N$2:$N$150,EventDetails!$Q$2:$Q$150,SalesTaxSummary!$A64,EventDetails!$L$2:$L$150,SalesTaxSummary!R$1)</f>
        <v>0</v>
      </c>
      <c r="U64" s="43">
        <f>SUMIFS(EventDetails!$P$2:$P$150,EventDetails!$Q$2:$Q$150,SalesTaxSummary!$A64,EventDetails!$L$2:$L$150,SalesTaxSummary!R$1)</f>
        <v>0</v>
      </c>
    </row>
    <row r="65" spans="1:21" x14ac:dyDescent="0.35">
      <c r="A65" t="s">
        <v>672</v>
      </c>
      <c r="B65" s="2">
        <f>COUNTIFS(EventDetails!$Q$2:$Q$150,SalesTaxSummary!$A65,EventDetails!$L$2:$L$150,SalesTaxSummary!B$1)</f>
        <v>0</v>
      </c>
      <c r="C65" s="42">
        <f>SUMIFS(EventDetails!$O$2:$O$150,EventDetails!$Q$2:$Q$150,SalesTaxSummary!$A65,EventDetails!$L$2:$L$150,SalesTaxSummary!B$1)</f>
        <v>0</v>
      </c>
      <c r="D65" s="42">
        <f>SUMIFS(EventDetails!$N$2:$N$150,EventDetails!$Q$2:$Q$150,SalesTaxSummary!$A65,EventDetails!$L$2:$L$150,SalesTaxSummary!B$1)</f>
        <v>0</v>
      </c>
      <c r="E65" s="43">
        <f>SUMIFS(EventDetails!$P$2:$P$150,EventDetails!$Q$2:$Q$150,SalesTaxSummary!$A65,EventDetails!$L$2:$L$150,SalesTaxSummary!B$1)</f>
        <v>0</v>
      </c>
      <c r="F65" s="2">
        <f>COUNTIFS(EventDetails!$Q$2:$Q$150,SalesTaxSummary!$A65,EventDetails!$L$2:$L$150,SalesTaxSummary!F$1)</f>
        <v>2</v>
      </c>
      <c r="G65" s="42">
        <f>SUMIFS(EventDetails!$O$2:$O$150,EventDetails!$Q$2:$Q$150,SalesTaxSummary!$A65,EventDetails!$L$2:$L$150,SalesTaxSummary!F$1)</f>
        <v>202</v>
      </c>
      <c r="H65" s="42">
        <f>SUMIFS(EventDetails!$N$2:$N$150,EventDetails!$Q$2:$Q$150,SalesTaxSummary!$A65,EventDetails!$L$2:$L$150,SalesTaxSummary!F$1)</f>
        <v>105</v>
      </c>
      <c r="I65" s="43">
        <f>SUMIFS(EventDetails!$P$2:$P$150,EventDetails!$Q$2:$Q$150,SalesTaxSummary!$A65,EventDetails!$L$2:$L$150,SalesTaxSummary!F$1)</f>
        <v>27.63</v>
      </c>
      <c r="J65" s="2">
        <f>COUNTIFS(EventDetails!$Q$2:$Q$150,SalesTaxSummary!$A65,EventDetails!$L$2:$L$150,SalesTaxSummary!J$1)</f>
        <v>1</v>
      </c>
      <c r="K65" s="42">
        <f>SUMIFS(EventDetails!$O$2:$O$150,EventDetails!$Q$2:$Q$150,SalesTaxSummary!$A65,EventDetails!$L$2:$L$150,SalesTaxSummary!J$1)</f>
        <v>84</v>
      </c>
      <c r="L65" s="42">
        <f>SUMIFS(EventDetails!$N$2:$N$150,EventDetails!$Q$2:$Q$150,SalesTaxSummary!$A65,EventDetails!$L$2:$L$150,SalesTaxSummary!J$1)</f>
        <v>93</v>
      </c>
      <c r="M65" s="43">
        <f>SUMIFS(EventDetails!$P$2:$P$150,EventDetails!$Q$2:$Q$150,SalesTaxSummary!$A65,EventDetails!$L$2:$L$150,SalesTaxSummary!J$1)</f>
        <v>11.151</v>
      </c>
      <c r="N65" s="2">
        <f>COUNTIFS(EventDetails!$Q$2:$Q$150,SalesTaxSummary!$A65,EventDetails!$L$2:$L$150,SalesTaxSummary!N$1)</f>
        <v>0</v>
      </c>
      <c r="O65" s="42">
        <f>SUMIFS(EventDetails!$O$2:$O$150,EventDetails!$Q$2:$Q$150,SalesTaxSummary!$A65,EventDetails!$L$2:$L$150,SalesTaxSummary!N$1)</f>
        <v>0</v>
      </c>
      <c r="P65" s="42">
        <f>SUMIFS(EventDetails!$N$2:$N$150,EventDetails!$Q$2:$Q$150,SalesTaxSummary!$A65,EventDetails!$L$2:$L$150,SalesTaxSummary!N$1)</f>
        <v>0</v>
      </c>
      <c r="Q65" s="43">
        <f>SUMIFS(EventDetails!$P$2:$P$150,EventDetails!$Q$2:$Q$150,SalesTaxSummary!$A65,EventDetails!$L$2:$L$150,SalesTaxSummary!N$1)</f>
        <v>0</v>
      </c>
      <c r="R65" s="2">
        <f>COUNTIFS(EventDetails!$Q$2:$Q$150,SalesTaxSummary!$A65,EventDetails!$L$2:$L$150,SalesTaxSummary!R$1)</f>
        <v>0</v>
      </c>
      <c r="S65" s="42">
        <f>SUMIFS(EventDetails!$O$2:$O$150,EventDetails!$Q$2:$Q$150,SalesTaxSummary!$A65,EventDetails!$L$2:$L$150,SalesTaxSummary!R$1)</f>
        <v>0</v>
      </c>
      <c r="T65" s="42">
        <f>SUMIFS(EventDetails!$N$2:$N$150,EventDetails!$Q$2:$Q$150,SalesTaxSummary!$A65,EventDetails!$L$2:$L$150,SalesTaxSummary!R$1)</f>
        <v>0</v>
      </c>
      <c r="U65" s="43">
        <f>SUMIFS(EventDetails!$P$2:$P$150,EventDetails!$Q$2:$Q$150,SalesTaxSummary!$A65,EventDetails!$L$2:$L$150,SalesTaxSummary!R$1)</f>
        <v>0</v>
      </c>
    </row>
    <row r="66" spans="1:21" x14ac:dyDescent="0.35">
      <c r="A66" t="s">
        <v>662</v>
      </c>
      <c r="B66" s="2">
        <f>COUNTIFS(EventDetails!$Q$2:$Q$150,SalesTaxSummary!$A66,EventDetails!$L$2:$L$150,SalesTaxSummary!B$1)</f>
        <v>0</v>
      </c>
      <c r="C66" s="42">
        <f>SUMIFS(EventDetails!$O$2:$O$150,EventDetails!$Q$2:$Q$150,SalesTaxSummary!$A66,EventDetails!$L$2:$L$150,SalesTaxSummary!B$1)</f>
        <v>0</v>
      </c>
      <c r="D66" s="42">
        <f>SUMIFS(EventDetails!$N$2:$N$150,EventDetails!$Q$2:$Q$150,SalesTaxSummary!$A66,EventDetails!$L$2:$L$150,SalesTaxSummary!B$1)</f>
        <v>0</v>
      </c>
      <c r="E66" s="43">
        <f>SUMIFS(EventDetails!$P$2:$P$150,EventDetails!$Q$2:$Q$150,SalesTaxSummary!$A66,EventDetails!$L$2:$L$150,SalesTaxSummary!B$1)</f>
        <v>0</v>
      </c>
      <c r="F66" s="2">
        <f>COUNTIFS(EventDetails!$Q$2:$Q$150,SalesTaxSummary!$A66,EventDetails!$L$2:$L$150,SalesTaxSummary!F$1)</f>
        <v>0</v>
      </c>
      <c r="G66" s="42">
        <f>SUMIFS(EventDetails!$O$2:$O$150,EventDetails!$Q$2:$Q$150,SalesTaxSummary!$A66,EventDetails!$L$2:$L$150,SalesTaxSummary!F$1)</f>
        <v>0</v>
      </c>
      <c r="H66" s="42">
        <f>SUMIFS(EventDetails!$N$2:$N$150,EventDetails!$Q$2:$Q$150,SalesTaxSummary!$A66,EventDetails!$L$2:$L$150,SalesTaxSummary!F$1)</f>
        <v>0</v>
      </c>
      <c r="I66" s="43">
        <f>SUMIFS(EventDetails!$P$2:$P$150,EventDetails!$Q$2:$Q$150,SalesTaxSummary!$A66,EventDetails!$L$2:$L$150,SalesTaxSummary!F$1)</f>
        <v>0</v>
      </c>
      <c r="J66" s="2">
        <f>COUNTIFS(EventDetails!$Q$2:$Q$150,SalesTaxSummary!$A66,EventDetails!$L$2:$L$150,SalesTaxSummary!J$1)</f>
        <v>1</v>
      </c>
      <c r="K66" s="42">
        <f>SUMIFS(EventDetails!$O$2:$O$150,EventDetails!$Q$2:$Q$150,SalesTaxSummary!$A66,EventDetails!$L$2:$L$150,SalesTaxSummary!J$1)</f>
        <v>76.02600000000001</v>
      </c>
      <c r="L66" s="42">
        <f>SUMIFS(EventDetails!$N$2:$N$150,EventDetails!$Q$2:$Q$150,SalesTaxSummary!$A66,EventDetails!$L$2:$L$150,SalesTaxSummary!J$1)</f>
        <v>295.97399999999999</v>
      </c>
      <c r="M66" s="43">
        <f>SUMIFS(EventDetails!$P$2:$P$150,EventDetails!$Q$2:$Q$150,SalesTaxSummary!$A66,EventDetails!$L$2:$L$150,SalesTaxSummary!J$1)</f>
        <v>31.248000000000001</v>
      </c>
      <c r="N66" s="2">
        <f>COUNTIFS(EventDetails!$Q$2:$Q$150,SalesTaxSummary!$A66,EventDetails!$L$2:$L$150,SalesTaxSummary!N$1)</f>
        <v>1</v>
      </c>
      <c r="O66" s="42">
        <f>SUMIFS(EventDetails!$O$2:$O$150,EventDetails!$Q$2:$Q$150,SalesTaxSummary!$A66,EventDetails!$L$2:$L$150,SalesTaxSummary!N$1)</f>
        <v>24.507999999999996</v>
      </c>
      <c r="P66" s="42">
        <f>SUMIFS(EventDetails!$N$2:$N$150,EventDetails!$Q$2:$Q$150,SalesTaxSummary!$A66,EventDetails!$L$2:$L$150,SalesTaxSummary!N$1)</f>
        <v>114.492</v>
      </c>
      <c r="Q66" s="43">
        <f>SUMIFS(EventDetails!$P$2:$P$150,EventDetails!$Q$2:$Q$150,SalesTaxSummary!$A66,EventDetails!$L$2:$L$150,SalesTaxSummary!N$1)</f>
        <v>9.0350000000000001</v>
      </c>
      <c r="R66" s="2">
        <f>COUNTIFS(EventDetails!$Q$2:$Q$150,SalesTaxSummary!$A66,EventDetails!$L$2:$L$150,SalesTaxSummary!R$1)</f>
        <v>0</v>
      </c>
      <c r="S66" s="42">
        <f>SUMIFS(EventDetails!$O$2:$O$150,EventDetails!$Q$2:$Q$150,SalesTaxSummary!$A66,EventDetails!$L$2:$L$150,SalesTaxSummary!R$1)</f>
        <v>0</v>
      </c>
      <c r="T66" s="42">
        <f>SUMIFS(EventDetails!$N$2:$N$150,EventDetails!$Q$2:$Q$150,SalesTaxSummary!$A66,EventDetails!$L$2:$L$150,SalesTaxSummary!R$1)</f>
        <v>0</v>
      </c>
      <c r="U66" s="43">
        <f>SUMIFS(EventDetails!$P$2:$P$150,EventDetails!$Q$2:$Q$150,SalesTaxSummary!$A66,EventDetails!$L$2:$L$150,SalesTaxSummary!R$1)</f>
        <v>0</v>
      </c>
    </row>
    <row r="67" spans="1:21" x14ac:dyDescent="0.35">
      <c r="A67" t="s">
        <v>724</v>
      </c>
      <c r="B67" s="2">
        <f>COUNTIFS(EventDetails!$Q$2:$Q$150,SalesTaxSummary!$A67,EventDetails!$L$2:$L$150,SalesTaxSummary!B$1)</f>
        <v>2</v>
      </c>
      <c r="C67" s="42">
        <f>SUMIFS(EventDetails!$O$2:$O$150,EventDetails!$Q$2:$Q$150,SalesTaxSummary!$A67,EventDetails!$L$2:$L$150,SalesTaxSummary!B$1)</f>
        <v>154.125</v>
      </c>
      <c r="D67" s="42">
        <f>SUMIFS(EventDetails!$N$2:$N$150,EventDetails!$Q$2:$Q$150,SalesTaxSummary!$A67,EventDetails!$L$2:$L$150,SalesTaxSummary!B$1)</f>
        <v>222.375</v>
      </c>
      <c r="E67" s="43">
        <f>SUMIFS(EventDetails!$P$2:$P$150,EventDetails!$Q$2:$Q$150,SalesTaxSummary!$A67,EventDetails!$L$2:$L$150,SalesTaxSummary!B$1)</f>
        <v>37.461750000000002</v>
      </c>
      <c r="F67" s="2">
        <f>COUNTIFS(EventDetails!$Q$2:$Q$150,SalesTaxSummary!$A67,EventDetails!$L$2:$L$150,SalesTaxSummary!F$1)</f>
        <v>1</v>
      </c>
      <c r="G67" s="42">
        <f>SUMIFS(EventDetails!$O$2:$O$150,EventDetails!$Q$2:$Q$150,SalesTaxSummary!$A67,EventDetails!$L$2:$L$150,SalesTaxSummary!F$1)</f>
        <v>270.76</v>
      </c>
      <c r="H67" s="42">
        <f>SUMIFS(EventDetails!$N$2:$N$150,EventDetails!$Q$2:$Q$150,SalesTaxSummary!$A67,EventDetails!$L$2:$L$150,SalesTaxSummary!F$1)</f>
        <v>138.24</v>
      </c>
      <c r="I67" s="43">
        <f>SUMIFS(EventDetails!$P$2:$P$150,EventDetails!$Q$2:$Q$150,SalesTaxSummary!$A67,EventDetails!$L$2:$L$150,SalesTaxSummary!F$1)</f>
        <v>40.695500000000003</v>
      </c>
      <c r="J67" s="2">
        <f>COUNTIFS(EventDetails!$Q$2:$Q$150,SalesTaxSummary!$A67,EventDetails!$L$2:$L$150,SalesTaxSummary!J$1)</f>
        <v>5</v>
      </c>
      <c r="K67" s="42">
        <f>SUMIFS(EventDetails!$O$2:$O$150,EventDetails!$Q$2:$Q$150,SalesTaxSummary!$A67,EventDetails!$L$2:$L$150,SalesTaxSummary!J$1)</f>
        <v>96.320000000000022</v>
      </c>
      <c r="L67" s="42">
        <f>SUMIFS(EventDetails!$N$2:$N$150,EventDetails!$Q$2:$Q$150,SalesTaxSummary!$A67,EventDetails!$L$2:$L$150,SalesTaxSummary!J$1)</f>
        <v>886.68</v>
      </c>
      <c r="M67" s="43">
        <f>SUMIFS(EventDetails!$P$2:$P$150,EventDetails!$Q$2:$Q$150,SalesTaxSummary!$A67,EventDetails!$L$2:$L$150,SalesTaxSummary!J$1)</f>
        <v>97.808500000000009</v>
      </c>
      <c r="N67" s="2">
        <f>COUNTIFS(EventDetails!$Q$2:$Q$150,SalesTaxSummary!$A67,EventDetails!$L$2:$L$150,SalesTaxSummary!N$1)</f>
        <v>10</v>
      </c>
      <c r="O67" s="42">
        <f>SUMIFS(EventDetails!$O$2:$O$150,EventDetails!$Q$2:$Q$150,SalesTaxSummary!$A67,EventDetails!$L$2:$L$150,SalesTaxSummary!N$1)</f>
        <v>779.18299999999999</v>
      </c>
      <c r="P67" s="42">
        <f>SUMIFS(EventDetails!$N$2:$N$150,EventDetails!$Q$2:$Q$150,SalesTaxSummary!$A67,EventDetails!$L$2:$L$150,SalesTaxSummary!N$1)</f>
        <v>767.81700000000001</v>
      </c>
      <c r="Q67" s="43">
        <f>SUMIFS(EventDetails!$P$2:$P$150,EventDetails!$Q$2:$Q$150,SalesTaxSummary!$A67,EventDetails!$L$2:$L$150,SalesTaxSummary!N$1)</f>
        <v>153.9265</v>
      </c>
      <c r="R67" s="2">
        <f>COUNTIFS(EventDetails!$Q$2:$Q$150,SalesTaxSummary!$A67,EventDetails!$L$2:$L$150,SalesTaxSummary!R$1)</f>
        <v>1</v>
      </c>
      <c r="S67" s="42">
        <f>SUMIFS(EventDetails!$O$2:$O$150,EventDetails!$Q$2:$Q$150,SalesTaxSummary!$A67,EventDetails!$L$2:$L$150,SalesTaxSummary!R$1)</f>
        <v>-71.800000000000011</v>
      </c>
      <c r="T67" s="42">
        <f>SUMIFS(EventDetails!$N$2:$N$150,EventDetails!$Q$2:$Q$150,SalesTaxSummary!$A67,EventDetails!$L$2:$L$150,SalesTaxSummary!R$1)</f>
        <v>253.8</v>
      </c>
      <c r="U67" s="43">
        <f>SUMIFS(EventDetails!$P$2:$P$150,EventDetails!$Q$2:$Q$150,SalesTaxSummary!$A67,EventDetails!$L$2:$L$150,SalesTaxSummary!R$1)</f>
        <v>18.109000000000002</v>
      </c>
    </row>
    <row r="68" spans="1:2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35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spans="1:21" x14ac:dyDescent="0.35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spans="1:21" x14ac:dyDescent="0.35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spans="1:21" x14ac:dyDescent="0.35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spans="1:21" x14ac:dyDescent="0.35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spans="1:21" x14ac:dyDescent="0.35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spans="1:21" x14ac:dyDescent="0.35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spans="1:21" x14ac:dyDescent="0.35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spans="1:21" x14ac:dyDescent="0.35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spans="1:21" x14ac:dyDescent="0.35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spans="1:21" x14ac:dyDescent="0.35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spans="1:21" x14ac:dyDescent="0.35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spans="2:21" x14ac:dyDescent="0.35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spans="2:21" x14ac:dyDescent="0.35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spans="2:21" x14ac:dyDescent="0.35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spans="2:21" x14ac:dyDescent="0.35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spans="2:21" x14ac:dyDescent="0.35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spans="2:21" x14ac:dyDescent="0.35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spans="2:21" x14ac:dyDescent="0.35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spans="2:21" x14ac:dyDescent="0.35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spans="2:21" x14ac:dyDescent="0.35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spans="2:21" x14ac:dyDescent="0.35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spans="2:21" x14ac:dyDescent="0.35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spans="2:21" x14ac:dyDescent="0.35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spans="2:21" x14ac:dyDescent="0.35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spans="2:21" x14ac:dyDescent="0.35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2:21" x14ac:dyDescent="0.35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spans="2:21" x14ac:dyDescent="0.35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spans="2:21" x14ac:dyDescent="0.35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spans="2:21" x14ac:dyDescent="0.35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spans="2:21" x14ac:dyDescent="0.35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</sheetData>
  <sortState xmlns:xlrd2="http://schemas.microsoft.com/office/spreadsheetml/2017/richdata2" ref="A3:A66">
    <sortCondition ref="A3:A66"/>
  </sortState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EventDetails</vt:lpstr>
      <vt:lpstr>SalesTax</vt:lpstr>
      <vt:lpstr>SalesTaxSummary</vt:lpstr>
      <vt:lpstr>SalesTax!WashingtonSalesTax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Rood</dc:creator>
  <cp:lastModifiedBy>Sidney Rood</cp:lastModifiedBy>
  <dcterms:created xsi:type="dcterms:W3CDTF">2022-12-01T21:43:10Z</dcterms:created>
  <dcterms:modified xsi:type="dcterms:W3CDTF">2022-12-14T01:49:10Z</dcterms:modified>
</cp:coreProperties>
</file>