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KTIKUM\"/>
    </mc:Choice>
  </mc:AlternateContent>
  <bookViews>
    <workbookView xWindow="0" yWindow="0" windowWidth="19200" windowHeight="7050" activeTab="2"/>
  </bookViews>
  <sheets>
    <sheet name="NILAI AKHIR" sheetId="1" r:id="rId1"/>
    <sheet name="Harian" sheetId="2" r:id="rId2"/>
    <sheet name="kuis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A1" i="2"/>
  <c r="N6" i="2"/>
  <c r="J21" i="1"/>
  <c r="J22" i="1"/>
  <c r="J23" i="1"/>
  <c r="J24" i="1"/>
  <c r="J25" i="1"/>
  <c r="J26" i="1"/>
  <c r="J27" i="1"/>
  <c r="J28" i="1"/>
  <c r="J29" i="1"/>
  <c r="J30" i="1"/>
  <c r="D9" i="1"/>
  <c r="D10" i="1"/>
  <c r="D11" i="1"/>
  <c r="D12" i="1"/>
  <c r="D13" i="1"/>
  <c r="D14" i="1"/>
  <c r="D15" i="1"/>
  <c r="D16" i="1"/>
  <c r="D17" i="1"/>
  <c r="D18" i="1"/>
  <c r="D19" i="1"/>
  <c r="H36" i="1" l="1"/>
  <c r="J36" i="1" s="1"/>
  <c r="H7" i="1"/>
  <c r="J7" i="1" s="1"/>
  <c r="H8" i="1"/>
  <c r="M9" i="3"/>
  <c r="N9" i="3" s="1"/>
  <c r="E9" i="1" s="1"/>
  <c r="H9" i="1" s="1"/>
  <c r="J9" i="1" s="1"/>
  <c r="J8" i="1"/>
  <c r="M7" i="2"/>
  <c r="N7" i="2"/>
  <c r="D7" i="1"/>
  <c r="M7" i="3"/>
  <c r="N7" i="3"/>
  <c r="E7" i="1"/>
  <c r="M8" i="2"/>
  <c r="N8" i="2"/>
  <c r="D8" i="1"/>
  <c r="M8" i="3"/>
  <c r="N8" i="3"/>
  <c r="E8" i="1"/>
  <c r="M10" i="3"/>
  <c r="N10" i="3" s="1"/>
  <c r="E10" i="1" s="1"/>
  <c r="H10" i="1" s="1"/>
  <c r="J10" i="1" s="1"/>
  <c r="M11" i="3"/>
  <c r="N11" i="3"/>
  <c r="E11" i="1" s="1"/>
  <c r="H11" i="1" s="1"/>
  <c r="J11" i="1" s="1"/>
  <c r="M12" i="3"/>
  <c r="N12" i="3" s="1"/>
  <c r="E12" i="1" s="1"/>
  <c r="H12" i="1" s="1"/>
  <c r="J12" i="1" s="1"/>
  <c r="M13" i="3"/>
  <c r="N13" i="3"/>
  <c r="E13" i="1" s="1"/>
  <c r="H13" i="1" s="1"/>
  <c r="J13" i="1" s="1"/>
  <c r="M14" i="3"/>
  <c r="N14" i="3" s="1"/>
  <c r="E14" i="1" s="1"/>
  <c r="H14" i="1" s="1"/>
  <c r="J14" i="1" s="1"/>
  <c r="M15" i="3"/>
  <c r="N15" i="3"/>
  <c r="E15" i="1" s="1"/>
  <c r="H15" i="1" s="1"/>
  <c r="M16" i="3"/>
  <c r="N16" i="3" s="1"/>
  <c r="E16" i="1" s="1"/>
  <c r="H16" i="1" s="1"/>
  <c r="J16" i="1" s="1"/>
  <c r="M17" i="3"/>
  <c r="N17" i="3"/>
  <c r="E17" i="1" s="1"/>
  <c r="H17" i="1" s="1"/>
  <c r="J17" i="1" s="1"/>
  <c r="M18" i="3"/>
  <c r="N18" i="3" s="1"/>
  <c r="E18" i="1" s="1"/>
  <c r="H18" i="1" s="1"/>
  <c r="J18" i="1" s="1"/>
  <c r="M19" i="3"/>
  <c r="N19" i="3" s="1"/>
  <c r="E19" i="1" s="1"/>
  <c r="H19" i="1" s="1"/>
  <c r="J19" i="1" s="1"/>
  <c r="M20" i="3"/>
  <c r="N20" i="3"/>
  <c r="M21" i="3"/>
  <c r="N21" i="3" s="1"/>
  <c r="M22" i="3"/>
  <c r="N22" i="3"/>
  <c r="M23" i="3"/>
  <c r="N23" i="3" s="1"/>
  <c r="J20" i="1"/>
  <c r="A20" i="2"/>
  <c r="A21" i="2"/>
  <c r="A22" i="2"/>
  <c r="A23" i="2"/>
  <c r="B20" i="2"/>
  <c r="B21" i="2"/>
  <c r="B22" i="2"/>
  <c r="B23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B2" i="3"/>
  <c r="B2" i="2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M6" i="3"/>
  <c r="N6" i="3"/>
  <c r="E6" i="1"/>
  <c r="B6" i="3"/>
  <c r="A6" i="3"/>
  <c r="M6" i="2"/>
  <c r="D6" i="1"/>
  <c r="H5" i="1"/>
  <c r="J15" i="1"/>
  <c r="H6" i="1"/>
  <c r="J6" i="1" s="1"/>
  <c r="Q10" i="1" l="1"/>
  <c r="Q13" i="1"/>
  <c r="Q9" i="1"/>
  <c r="Q11" i="1"/>
  <c r="Q12" i="1"/>
  <c r="Q7" i="1"/>
  <c r="Q8" i="1"/>
  <c r="Q14" i="1" l="1"/>
</calcChain>
</file>

<file path=xl/comments1.xml><?xml version="1.0" encoding="utf-8"?>
<comments xmlns="http://schemas.openxmlformats.org/spreadsheetml/2006/main">
  <authors>
    <author>wilis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Isi Nilai Responsi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7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 xml:space="preserve">Isi banyaknya kehadiran
</t>
        </r>
      </text>
    </comment>
  </commentList>
</comments>
</file>

<file path=xl/sharedStrings.xml><?xml version="1.0" encoding="utf-8"?>
<sst xmlns="http://schemas.openxmlformats.org/spreadsheetml/2006/main" count="88" uniqueCount="69">
  <si>
    <t>Plug :</t>
  </si>
  <si>
    <t>Nilai Akhir</t>
  </si>
  <si>
    <t>No</t>
  </si>
  <si>
    <t>NIM</t>
  </si>
  <si>
    <t>Nama</t>
  </si>
  <si>
    <t>Komponen Penilaian</t>
  </si>
  <si>
    <t>Total</t>
  </si>
  <si>
    <t>Daftar Hadir</t>
  </si>
  <si>
    <t>Ket</t>
  </si>
  <si>
    <t>Responsi</t>
  </si>
  <si>
    <t>STATISTIK NILAI</t>
  </si>
  <si>
    <t>Nama Praktikum</t>
  </si>
  <si>
    <t>Init</t>
  </si>
  <si>
    <t>A</t>
  </si>
  <si>
    <t>Praktikum Algoritma Pemrograman I</t>
  </si>
  <si>
    <t>AP I</t>
  </si>
  <si>
    <t>B+</t>
  </si>
  <si>
    <t>Praktikum Algoritma Pemrograman II</t>
  </si>
  <si>
    <t>AP II</t>
  </si>
  <si>
    <t>B</t>
  </si>
  <si>
    <t>Praktikum Jaringan Komputer</t>
  </si>
  <si>
    <t>Jarkom</t>
  </si>
  <si>
    <t>C+</t>
  </si>
  <si>
    <t>Praktikum Implementasi Struktur Data</t>
  </si>
  <si>
    <t>Strukdat</t>
  </si>
  <si>
    <t>C</t>
  </si>
  <si>
    <t>Praktikum Pemrograman Berorientasi Objek</t>
  </si>
  <si>
    <t>PBO</t>
  </si>
  <si>
    <t>D</t>
  </si>
  <si>
    <t>Praktikum Implementasi Basis Data</t>
  </si>
  <si>
    <t>Basdat</t>
  </si>
  <si>
    <t>E</t>
  </si>
  <si>
    <t>Sisdig</t>
  </si>
  <si>
    <t>TOTAL</t>
  </si>
  <si>
    <t>AI</t>
  </si>
  <si>
    <t>Grafkom</t>
  </si>
  <si>
    <t>PW</t>
  </si>
  <si>
    <t>Praktikum Sistem Informasi Geografis</t>
  </si>
  <si>
    <t>SIG</t>
  </si>
  <si>
    <t>Range Nilai :</t>
  </si>
  <si>
    <t>Mengetahui koord kalab</t>
  </si>
  <si>
    <t>Asisten 1</t>
  </si>
  <si>
    <t>Asisten 2</t>
  </si>
  <si>
    <t>80-100</t>
  </si>
  <si>
    <t>75-79</t>
  </si>
  <si>
    <t>65-74</t>
  </si>
  <si>
    <t>60-64</t>
  </si>
  <si>
    <t>50-59</t>
  </si>
  <si>
    <t>Kuis</t>
  </si>
  <si>
    <t>KUIS KE</t>
  </si>
  <si>
    <t>Harian</t>
  </si>
  <si>
    <t>Project</t>
  </si>
  <si>
    <t>NILAI HARIAN KE</t>
  </si>
  <si>
    <t>Randa Hidayat</t>
  </si>
  <si>
    <t>Luhsita Gading</t>
  </si>
  <si>
    <t>Rindam Irianti</t>
  </si>
  <si>
    <t>Mangaras Yanu F, S.T., M.Eng</t>
  </si>
  <si>
    <t>Praktikum Sistem Cerdas &amp; Pendukung Keputusan</t>
  </si>
  <si>
    <t>Praktikum Cloud Computing</t>
  </si>
  <si>
    <t>Praktikum Pemrograman Web IF</t>
  </si>
  <si>
    <t>Praktikum Pemrograman Web SI</t>
  </si>
  <si>
    <t>Praktikum Algoritma Pemrograman I SI</t>
  </si>
  <si>
    <t>Praktikum Manajemen Basis Data SI</t>
  </si>
  <si>
    <t>Basdat SI</t>
  </si>
  <si>
    <t>Praktikum Algoritma Pemrograman Lanjut SI</t>
  </si>
  <si>
    <t>Algo SI</t>
  </si>
  <si>
    <t>Praktikum Implementasi Struktur Data SI</t>
  </si>
  <si>
    <t>Praktikum Pemrograman Berorientasi Objek SI</t>
  </si>
  <si>
    <t xml:space="preserve">Jumlah hadir praktikan / Jumlah Hari Efektif x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</si>
</sst>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/>
    <xf numFmtId="0" fontId="16" fillId="0" borderId="0"/>
    <xf numFmtId="0" fontId="13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7" fillId="4" borderId="0" xfId="0" applyFont="1" applyFill="1"/>
    <xf numFmtId="0" fontId="8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14" fillId="6" borderId="2" xfId="2" applyFont="1" applyFill="1" applyBorder="1"/>
    <xf numFmtId="0" fontId="14" fillId="6" borderId="2" xfId="2" applyFont="1" applyFill="1" applyBorder="1" applyAlignment="1">
      <alignment horizontal="center"/>
    </xf>
    <xf numFmtId="0" fontId="9" fillId="6" borderId="4" xfId="0" applyFont="1" applyFill="1" applyBorder="1" applyAlignment="1">
      <alignment horizontal="right"/>
    </xf>
    <xf numFmtId="0" fontId="9" fillId="6" borderId="5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5" fillId="6" borderId="1" xfId="0" applyFont="1" applyFill="1" applyBorder="1" applyAlignment="1"/>
    <xf numFmtId="0" fontId="9" fillId="3" borderId="2" xfId="0" applyFont="1" applyFill="1" applyBorder="1" applyAlignment="1">
      <alignment horizontal="center" vertical="center" wrapText="1"/>
    </xf>
    <xf numFmtId="9" fontId="9" fillId="3" borderId="2" xfId="0" applyNumberFormat="1" applyFont="1" applyFill="1" applyBorder="1" applyAlignment="1">
      <alignment horizontal="center" vertical="center"/>
    </xf>
    <xf numFmtId="0" fontId="16" fillId="0" borderId="2" xfId="3" applyBorder="1" applyAlignment="1">
      <alignment horizontal="center"/>
    </xf>
    <xf numFmtId="0" fontId="16" fillId="0" borderId="2" xfId="3" applyBorder="1" applyAlignment="1">
      <alignment horizontal="center"/>
    </xf>
    <xf numFmtId="0" fontId="0" fillId="0" borderId="0" xfId="0" quotePrefix="1"/>
    <xf numFmtId="0" fontId="14" fillId="6" borderId="0" xfId="2" applyFont="1" applyFill="1" applyBorder="1"/>
    <xf numFmtId="0" fontId="16" fillId="0" borderId="2" xfId="3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0" borderId="2" xfId="3" applyFont="1" applyBorder="1"/>
    <xf numFmtId="0" fontId="9" fillId="0" borderId="0" xfId="0" applyFont="1" applyBorder="1" applyAlignment="1">
      <alignment horizontal="center" vertical="center"/>
    </xf>
    <xf numFmtId="0" fontId="6" fillId="0" borderId="0" xfId="0" applyFont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">
    <cellStyle name="Normal" xfId="0" builtinId="0"/>
    <cellStyle name="Normal 2" xfId="2"/>
    <cellStyle name="Normal 2 2" xfId="4"/>
    <cellStyle name="Normal 3" xfId="3"/>
    <cellStyle name="Percent" xfId="1" builtinId="5"/>
  </cellStyles>
  <dxfs count="15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373728574660423E-2"/>
          <c:y val="7.533348879406164E-2"/>
          <c:w val="0.90727994187184835"/>
          <c:h val="0.83085766910715109"/>
        </c:manualLayout>
      </c:layout>
      <c:barChart>
        <c:barDir val="col"/>
        <c:grouping val="clustered"/>
        <c:varyColors val="0"/>
        <c:ser>
          <c:idx val="0"/>
          <c:order val="0"/>
          <c:tx>
            <c:v>Nilai</c:v>
          </c:tx>
          <c:invertIfNegative val="0"/>
          <c:cat>
            <c:strRef>
              <c:f>'NILAI AKHIR'!$P$7:$P$13</c:f>
              <c:strCache>
                <c:ptCount val="7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</c:v>
                </c:pt>
                <c:pt idx="6">
                  <c:v>E</c:v>
                </c:pt>
              </c:strCache>
            </c:strRef>
          </c:cat>
          <c:val>
            <c:numRef>
              <c:f>'NILAI AKHIR'!$Q$7:$Q$13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400673488"/>
        <c:axId val="-400675664"/>
      </c:barChart>
      <c:catAx>
        <c:axId val="-40067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00675664"/>
        <c:crosses val="autoZero"/>
        <c:auto val="1"/>
        <c:lblAlgn val="ctr"/>
        <c:lblOffset val="100"/>
        <c:noMultiLvlLbl val="0"/>
      </c:catAx>
      <c:valAx>
        <c:axId val="-40067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400673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6603</xdr:colOff>
      <xdr:row>15</xdr:row>
      <xdr:rowOff>174374</xdr:rowOff>
    </xdr:from>
    <xdr:to>
      <xdr:col>23</xdr:col>
      <xdr:colOff>198917</xdr:colOff>
      <xdr:row>29</xdr:row>
      <xdr:rowOff>24695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ri\Desktop\Format%20Penila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lai Akhir"/>
      <sheetName val="Keaktifan (asisten 1)"/>
      <sheetName val="Keaktifan (asisten 2)"/>
      <sheetName val="Laporan Mingguan (asisten 1)"/>
      <sheetName val="Laporan Mingguan (asisten 2)"/>
      <sheetName val="Petunjuk"/>
    </sheetNames>
    <sheetDataSet>
      <sheetData sheetId="0" refreshError="1">
        <row r="2">
          <cell r="A2" t="str">
            <v>Praktikum Pemrograman Web</v>
          </cell>
        </row>
        <row r="8">
          <cell r="P8" t="str">
            <v>A</v>
          </cell>
          <cell r="Q8">
            <v>1</v>
          </cell>
        </row>
        <row r="9">
          <cell r="P9" t="str">
            <v>B+</v>
          </cell>
          <cell r="Q9">
            <v>0</v>
          </cell>
        </row>
        <row r="10">
          <cell r="P10" t="str">
            <v>B</v>
          </cell>
          <cell r="Q10">
            <v>0</v>
          </cell>
        </row>
        <row r="11">
          <cell r="P11" t="str">
            <v>C+</v>
          </cell>
          <cell r="Q11">
            <v>0</v>
          </cell>
        </row>
        <row r="12">
          <cell r="P12" t="str">
            <v>C</v>
          </cell>
          <cell r="Q12">
            <v>0</v>
          </cell>
        </row>
        <row r="13">
          <cell r="P13" t="str">
            <v>D</v>
          </cell>
          <cell r="Q13">
            <v>1</v>
          </cell>
        </row>
        <row r="14">
          <cell r="P14" t="str">
            <v>E</v>
          </cell>
          <cell r="Q14">
            <v>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0"/>
  <sheetViews>
    <sheetView zoomScale="63" zoomScaleNormal="100" workbookViewId="0">
      <selection activeCell="I6" sqref="I6"/>
    </sheetView>
  </sheetViews>
  <sheetFormatPr defaultColWidth="9.1796875" defaultRowHeight="13" x14ac:dyDescent="0.3"/>
  <cols>
    <col min="1" max="1" width="9.1796875" style="11"/>
    <col min="2" max="2" width="12.54296875" style="11" customWidth="1"/>
    <col min="3" max="3" width="39.26953125" style="11" customWidth="1"/>
    <col min="4" max="6" width="9.1796875" style="11"/>
    <col min="7" max="7" width="8.7265625" style="11" customWidth="1"/>
    <col min="8" max="8" width="10.26953125" style="11" customWidth="1"/>
    <col min="9" max="9" width="15.7265625" style="11" customWidth="1"/>
    <col min="10" max="10" width="17" style="11" customWidth="1"/>
    <col min="11" max="11" width="9.1796875" style="11" customWidth="1"/>
    <col min="12" max="12" width="9.1796875" style="11"/>
    <col min="13" max="13" width="47.54296875" style="11" customWidth="1"/>
    <col min="14" max="16384" width="9.1796875" style="11"/>
  </cols>
  <sheetData>
    <row r="1" spans="1:17" x14ac:dyDescent="0.3">
      <c r="A1" s="51" t="s">
        <v>17</v>
      </c>
      <c r="B1" s="51"/>
      <c r="C1" s="51"/>
      <c r="D1" s="51"/>
      <c r="E1" s="51"/>
      <c r="F1" s="51"/>
      <c r="G1" s="51"/>
      <c r="H1" s="51"/>
      <c r="I1" s="51"/>
      <c r="J1" s="51"/>
    </row>
    <row r="2" spans="1:17" x14ac:dyDescent="0.3">
      <c r="A2" s="21"/>
      <c r="B2" s="31" t="s">
        <v>0</v>
      </c>
      <c r="C2" s="31" t="s">
        <v>13</v>
      </c>
      <c r="D2" s="21"/>
      <c r="E2" s="32"/>
      <c r="F2" s="32"/>
      <c r="G2" s="32"/>
      <c r="H2" s="32"/>
      <c r="I2" s="52" t="s">
        <v>1</v>
      </c>
      <c r="J2" s="52"/>
      <c r="K2" s="33"/>
      <c r="L2" s="34"/>
    </row>
    <row r="3" spans="1:17" ht="15" customHeight="1" x14ac:dyDescent="0.3">
      <c r="A3" s="53" t="s">
        <v>2</v>
      </c>
      <c r="B3" s="54" t="s">
        <v>3</v>
      </c>
      <c r="C3" s="54" t="s">
        <v>4</v>
      </c>
      <c r="D3" s="46" t="s">
        <v>5</v>
      </c>
      <c r="E3" s="47"/>
      <c r="F3" s="47"/>
      <c r="G3" s="48"/>
      <c r="H3" s="54" t="s">
        <v>6</v>
      </c>
      <c r="I3" s="54" t="s">
        <v>7</v>
      </c>
      <c r="J3" s="54" t="s">
        <v>8</v>
      </c>
      <c r="L3" s="9" t="s">
        <v>2</v>
      </c>
      <c r="M3" s="9" t="s">
        <v>11</v>
      </c>
      <c r="N3" s="9" t="s">
        <v>12</v>
      </c>
      <c r="O3" s="66"/>
    </row>
    <row r="4" spans="1:17" x14ac:dyDescent="0.3">
      <c r="A4" s="53"/>
      <c r="B4" s="54"/>
      <c r="C4" s="54"/>
      <c r="D4" s="35" t="s">
        <v>50</v>
      </c>
      <c r="E4" s="35" t="s">
        <v>48</v>
      </c>
      <c r="F4" s="35" t="s">
        <v>51</v>
      </c>
      <c r="G4" s="35" t="s">
        <v>9</v>
      </c>
      <c r="H4" s="54"/>
      <c r="I4" s="54"/>
      <c r="J4" s="54"/>
      <c r="L4" s="3">
        <v>1</v>
      </c>
      <c r="M4" s="10" t="s">
        <v>14</v>
      </c>
      <c r="N4" s="10" t="s">
        <v>15</v>
      </c>
      <c r="O4" s="67"/>
    </row>
    <row r="5" spans="1:17" x14ac:dyDescent="0.3">
      <c r="A5" s="53"/>
      <c r="B5" s="54"/>
      <c r="C5" s="54"/>
      <c r="D5" s="36">
        <v>0.2</v>
      </c>
      <c r="E5" s="36">
        <v>0.2</v>
      </c>
      <c r="F5" s="36">
        <v>0.4</v>
      </c>
      <c r="G5" s="36">
        <v>0.2</v>
      </c>
      <c r="H5" s="36">
        <f>SUM(D5:G5)*100%</f>
        <v>1</v>
      </c>
      <c r="I5" s="54"/>
      <c r="J5" s="54"/>
      <c r="L5" s="3">
        <v>2</v>
      </c>
      <c r="M5" s="10" t="s">
        <v>17</v>
      </c>
      <c r="N5" s="10" t="s">
        <v>18</v>
      </c>
      <c r="O5" s="67"/>
    </row>
    <row r="6" spans="1:17" ht="14.5" x14ac:dyDescent="0.35">
      <c r="A6" s="3">
        <v>1</v>
      </c>
      <c r="B6" s="41">
        <v>123140050</v>
      </c>
      <c r="C6" s="65" t="s">
        <v>53</v>
      </c>
      <c r="D6" s="2">
        <f>Harian!N6</f>
        <v>90</v>
      </c>
      <c r="E6" s="2">
        <f>kuis!N6</f>
        <v>72.5</v>
      </c>
      <c r="F6" s="2">
        <v>80</v>
      </c>
      <c r="G6" s="2">
        <v>79</v>
      </c>
      <c r="H6" s="2">
        <f>($D$5*D6)+($E$5*E6)+($F$5*F6)+($G$5*G6)</f>
        <v>80.3</v>
      </c>
      <c r="I6" s="4">
        <v>1</v>
      </c>
      <c r="J6" s="2" t="str">
        <f>IF(AND(H6&gt;80,I6&gt;=80%),"A",IF(AND(H6&gt;75,I6&gt;=80%),"B+",IF(AND(H6&gt;65,I6&gt;=80%),"B",IF(AND(H6&gt;60,I6&gt;80%),"C+",IF(AND(H6&gt;50,I6&gt;=60%),"C",IF(AND(H6&gt;20,I6&gt;=60%),"D","E"))))))</f>
        <v>A</v>
      </c>
      <c r="L6" s="3">
        <v>3</v>
      </c>
      <c r="M6" s="10" t="s">
        <v>20</v>
      </c>
      <c r="N6" s="10" t="s">
        <v>21</v>
      </c>
      <c r="O6" s="67"/>
      <c r="P6" s="5" t="s">
        <v>10</v>
      </c>
      <c r="Q6" s="5"/>
    </row>
    <row r="7" spans="1:17" ht="14.5" x14ac:dyDescent="0.35">
      <c r="A7" s="3">
        <v>2</v>
      </c>
      <c r="B7" s="41">
        <v>123140051</v>
      </c>
      <c r="C7" s="65" t="s">
        <v>54</v>
      </c>
      <c r="D7" s="2">
        <f>Harian!N7</f>
        <v>90</v>
      </c>
      <c r="E7" s="2">
        <f>kuis!N7</f>
        <v>47.5</v>
      </c>
      <c r="F7" s="2">
        <v>85</v>
      </c>
      <c r="G7" s="2">
        <v>30</v>
      </c>
      <c r="H7" s="2">
        <f t="shared" ref="H7:H23" si="0">($D$5*D7)+($E$5*E7)+($F$5*F7)+($G$5*G7)</f>
        <v>67.5</v>
      </c>
      <c r="I7" s="4">
        <v>1</v>
      </c>
      <c r="J7" s="2" t="str">
        <f>IF(AND(H7&gt;80,I7&gt;=80%),"A",IF(AND(H7&gt;75,I7&gt;=80%),"B+",IF(AND(H7&gt;65,I7&gt;=80%),"B",IF(AND(H7&gt;60,I7&gt;80%),"C+",IF(AND(H7&gt;50,I7&gt;=60%),"C",IF(AND(H7&gt;20,I7&gt;=60%),"D","E"))))))</f>
        <v>B</v>
      </c>
      <c r="L7" s="3">
        <v>4</v>
      </c>
      <c r="M7" s="10" t="s">
        <v>23</v>
      </c>
      <c r="N7" s="10" t="s">
        <v>24</v>
      </c>
      <c r="O7" s="67"/>
      <c r="P7" s="6" t="s">
        <v>13</v>
      </c>
      <c r="Q7" s="6">
        <f>COUNTIF($J$6:$J$29,P7)</f>
        <v>1</v>
      </c>
    </row>
    <row r="8" spans="1:17" ht="14.5" x14ac:dyDescent="0.35">
      <c r="A8" s="3">
        <v>3</v>
      </c>
      <c r="B8" s="41">
        <v>123140052</v>
      </c>
      <c r="C8" s="65" t="s">
        <v>55</v>
      </c>
      <c r="D8" s="2">
        <f>Harian!N8</f>
        <v>90</v>
      </c>
      <c r="E8" s="2">
        <f>kuis!N8</f>
        <v>52.5</v>
      </c>
      <c r="F8" s="2">
        <v>85</v>
      </c>
      <c r="G8" s="42">
        <v>50</v>
      </c>
      <c r="H8" s="2">
        <f t="shared" si="0"/>
        <v>72.5</v>
      </c>
      <c r="I8" s="4">
        <v>1</v>
      </c>
      <c r="J8" s="2" t="str">
        <f t="shared" ref="J8:J23" si="1">IF(AND(H8&gt;80,I8&gt;=80%),"A",IF(AND(H8&gt;75,I8&gt;=80%),"B+",IF(AND(H8&gt;65,I8&gt;=80%),"B",IF(AND(H8&gt;60,I8&gt;80%),"C+",IF(AND(H8&gt;50,I8&gt;=60%),"C",IF(AND(H8&gt;20,I8&gt;=60%),"D","E"))))))</f>
        <v>B</v>
      </c>
      <c r="L8" s="3">
        <v>5</v>
      </c>
      <c r="M8" s="10" t="s">
        <v>26</v>
      </c>
      <c r="N8" s="10" t="s">
        <v>27</v>
      </c>
      <c r="O8" s="67"/>
      <c r="P8" s="6" t="s">
        <v>16</v>
      </c>
      <c r="Q8" s="6">
        <f t="shared" ref="Q7:Q13" si="2">COUNTIF($J$7:$J$29,P8)</f>
        <v>0</v>
      </c>
    </row>
    <row r="9" spans="1:17" ht="14.5" x14ac:dyDescent="0.35">
      <c r="A9" s="3">
        <v>4</v>
      </c>
      <c r="B9" s="41"/>
      <c r="C9" s="41"/>
      <c r="D9" s="2">
        <f>Harian!N9</f>
        <v>0</v>
      </c>
      <c r="E9" s="2">
        <f>kuis!N9</f>
        <v>0</v>
      </c>
      <c r="F9" s="2">
        <v>85</v>
      </c>
      <c r="G9" s="43">
        <v>50</v>
      </c>
      <c r="H9" s="2">
        <f t="shared" ref="H9:H19" si="3">($D$5*D9)+($E$5*E9)+($F$5*F9)+($G$5*G9)</f>
        <v>44</v>
      </c>
      <c r="I9" s="4">
        <v>1</v>
      </c>
      <c r="J9" s="2" t="str">
        <f t="shared" si="1"/>
        <v>D</v>
      </c>
      <c r="L9" s="3">
        <v>6</v>
      </c>
      <c r="M9" s="10" t="s">
        <v>29</v>
      </c>
      <c r="N9" s="10" t="s">
        <v>30</v>
      </c>
      <c r="O9" s="67"/>
      <c r="P9" s="6" t="s">
        <v>19</v>
      </c>
      <c r="Q9" s="6">
        <f>COUNTIF($J$6:$J$29,P9)</f>
        <v>2</v>
      </c>
    </row>
    <row r="10" spans="1:17" ht="14.5" x14ac:dyDescent="0.35">
      <c r="A10" s="3">
        <v>5</v>
      </c>
      <c r="B10" s="41"/>
      <c r="C10" s="41"/>
      <c r="D10" s="2">
        <f>Harian!N10</f>
        <v>0</v>
      </c>
      <c r="E10" s="2">
        <f>kuis!N10</f>
        <v>0</v>
      </c>
      <c r="F10" s="2">
        <v>85</v>
      </c>
      <c r="G10" s="43">
        <v>50</v>
      </c>
      <c r="H10" s="2">
        <f t="shared" si="3"/>
        <v>44</v>
      </c>
      <c r="I10" s="4">
        <v>1</v>
      </c>
      <c r="J10" s="2" t="str">
        <f t="shared" si="1"/>
        <v>D</v>
      </c>
      <c r="L10" s="3">
        <v>7</v>
      </c>
      <c r="M10" s="10" t="s">
        <v>58</v>
      </c>
      <c r="N10" s="10" t="s">
        <v>32</v>
      </c>
      <c r="O10" s="67"/>
      <c r="P10" s="6" t="s">
        <v>22</v>
      </c>
      <c r="Q10" s="6">
        <f>COUNTIF($J$6:$J$29,P10)</f>
        <v>0</v>
      </c>
    </row>
    <row r="11" spans="1:17" ht="14.5" x14ac:dyDescent="0.35">
      <c r="A11" s="3">
        <v>6</v>
      </c>
      <c r="B11" s="41"/>
      <c r="C11" s="41"/>
      <c r="D11" s="2">
        <f>Harian!N11</f>
        <v>0</v>
      </c>
      <c r="E11" s="2">
        <f>kuis!N11</f>
        <v>0</v>
      </c>
      <c r="F11" s="2">
        <v>85</v>
      </c>
      <c r="G11" s="43">
        <v>50</v>
      </c>
      <c r="H11" s="2">
        <f t="shared" si="3"/>
        <v>44</v>
      </c>
      <c r="I11" s="4">
        <v>1</v>
      </c>
      <c r="J11" s="2" t="str">
        <f t="shared" si="1"/>
        <v>D</v>
      </c>
      <c r="L11" s="3">
        <v>8</v>
      </c>
      <c r="M11" s="10" t="s">
        <v>57</v>
      </c>
      <c r="N11" s="10" t="s">
        <v>34</v>
      </c>
      <c r="O11" s="67"/>
      <c r="P11" s="6" t="s">
        <v>25</v>
      </c>
      <c r="Q11" s="6">
        <f>COUNTIF($J$6:$J$29,P11)</f>
        <v>0</v>
      </c>
    </row>
    <row r="12" spans="1:17" ht="14.5" x14ac:dyDescent="0.35">
      <c r="A12" s="3">
        <v>7</v>
      </c>
      <c r="B12" s="41"/>
      <c r="C12" s="41"/>
      <c r="D12" s="2">
        <f>Harian!N12</f>
        <v>0</v>
      </c>
      <c r="E12" s="2">
        <f>kuis!N12</f>
        <v>0</v>
      </c>
      <c r="F12" s="2">
        <v>85</v>
      </c>
      <c r="G12" s="43">
        <v>50</v>
      </c>
      <c r="H12" s="2">
        <f t="shared" si="3"/>
        <v>44</v>
      </c>
      <c r="I12" s="4">
        <v>1</v>
      </c>
      <c r="J12" s="2" t="str">
        <f t="shared" si="1"/>
        <v>D</v>
      </c>
      <c r="L12" s="3">
        <v>9</v>
      </c>
      <c r="M12" s="10" t="s">
        <v>59</v>
      </c>
      <c r="N12" s="10" t="s">
        <v>35</v>
      </c>
      <c r="O12" s="67"/>
      <c r="P12" s="6" t="s">
        <v>28</v>
      </c>
      <c r="Q12" s="6">
        <f>COUNTIF($J$6:$J$29,P12)</f>
        <v>11</v>
      </c>
    </row>
    <row r="13" spans="1:17" ht="14.5" x14ac:dyDescent="0.35">
      <c r="A13" s="3">
        <v>8</v>
      </c>
      <c r="B13" s="41"/>
      <c r="C13" s="41"/>
      <c r="D13" s="2">
        <f>Harian!N13</f>
        <v>0</v>
      </c>
      <c r="E13" s="2">
        <f>kuis!N13</f>
        <v>0</v>
      </c>
      <c r="F13" s="2">
        <v>85</v>
      </c>
      <c r="G13" s="43">
        <v>50</v>
      </c>
      <c r="H13" s="2">
        <f t="shared" si="3"/>
        <v>44</v>
      </c>
      <c r="I13" s="4">
        <v>1</v>
      </c>
      <c r="J13" s="2" t="str">
        <f t="shared" si="1"/>
        <v>D</v>
      </c>
      <c r="L13" s="3">
        <v>10</v>
      </c>
      <c r="M13" s="10" t="s">
        <v>60</v>
      </c>
      <c r="N13" s="10" t="s">
        <v>36</v>
      </c>
      <c r="O13" s="67"/>
      <c r="P13" s="6" t="s">
        <v>31</v>
      </c>
      <c r="Q13" s="6">
        <f>COUNTIF($J$6:$J$29,P13)</f>
        <v>10</v>
      </c>
    </row>
    <row r="14" spans="1:17" ht="14.5" x14ac:dyDescent="0.35">
      <c r="A14" s="3">
        <v>9</v>
      </c>
      <c r="B14" s="41"/>
      <c r="C14" s="41"/>
      <c r="D14" s="2">
        <f>Harian!N14</f>
        <v>0</v>
      </c>
      <c r="E14" s="2">
        <f>kuis!N14</f>
        <v>0</v>
      </c>
      <c r="F14" s="2">
        <v>85</v>
      </c>
      <c r="G14" s="43">
        <v>50</v>
      </c>
      <c r="H14" s="2">
        <f t="shared" si="3"/>
        <v>44</v>
      </c>
      <c r="I14" s="4">
        <v>1</v>
      </c>
      <c r="J14" s="2" t="str">
        <f t="shared" si="1"/>
        <v>D</v>
      </c>
      <c r="L14" s="3">
        <v>11</v>
      </c>
      <c r="M14" s="10" t="s">
        <v>37</v>
      </c>
      <c r="N14" s="10" t="s">
        <v>38</v>
      </c>
      <c r="O14" s="67"/>
      <c r="P14" s="7" t="s">
        <v>33</v>
      </c>
      <c r="Q14" s="7">
        <f>SUM(Q7:Q13)</f>
        <v>24</v>
      </c>
    </row>
    <row r="15" spans="1:17" ht="14.5" x14ac:dyDescent="0.35">
      <c r="A15" s="3">
        <v>10</v>
      </c>
      <c r="B15" s="41"/>
      <c r="C15" s="41"/>
      <c r="D15" s="2">
        <f>Harian!N15</f>
        <v>0</v>
      </c>
      <c r="E15" s="2">
        <f>kuis!N15</f>
        <v>0</v>
      </c>
      <c r="F15" s="2">
        <v>85</v>
      </c>
      <c r="G15" s="43">
        <v>50</v>
      </c>
      <c r="H15" s="2">
        <f t="shared" si="3"/>
        <v>44</v>
      </c>
      <c r="I15" s="4">
        <v>1</v>
      </c>
      <c r="J15" s="2" t="str">
        <f t="shared" si="1"/>
        <v>D</v>
      </c>
      <c r="L15" s="3">
        <v>12</v>
      </c>
      <c r="M15" s="10" t="s">
        <v>61</v>
      </c>
      <c r="N15" s="10" t="s">
        <v>65</v>
      </c>
      <c r="O15" s="67"/>
    </row>
    <row r="16" spans="1:17" ht="14.5" x14ac:dyDescent="0.35">
      <c r="A16" s="3">
        <v>11</v>
      </c>
      <c r="B16" s="41"/>
      <c r="C16" s="41"/>
      <c r="D16" s="2">
        <f>Harian!N16</f>
        <v>0</v>
      </c>
      <c r="E16" s="2">
        <f>kuis!N16</f>
        <v>0</v>
      </c>
      <c r="F16" s="2">
        <v>85</v>
      </c>
      <c r="G16" s="43">
        <v>50</v>
      </c>
      <c r="H16" s="2">
        <f t="shared" si="3"/>
        <v>44</v>
      </c>
      <c r="I16" s="4">
        <v>1</v>
      </c>
      <c r="J16" s="2" t="str">
        <f t="shared" si="1"/>
        <v>D</v>
      </c>
      <c r="L16" s="3">
        <v>13</v>
      </c>
      <c r="M16" s="10" t="s">
        <v>64</v>
      </c>
      <c r="N16" s="10" t="s">
        <v>65</v>
      </c>
      <c r="O16" s="67"/>
    </row>
    <row r="17" spans="1:15" ht="14.5" x14ac:dyDescent="0.35">
      <c r="A17" s="3">
        <v>12</v>
      </c>
      <c r="B17" s="41"/>
      <c r="C17" s="41"/>
      <c r="D17" s="2">
        <f>Harian!N17</f>
        <v>0</v>
      </c>
      <c r="E17" s="2">
        <f>kuis!N17</f>
        <v>0</v>
      </c>
      <c r="F17" s="2">
        <v>85</v>
      </c>
      <c r="G17" s="43">
        <v>50</v>
      </c>
      <c r="H17" s="2">
        <f t="shared" si="3"/>
        <v>44</v>
      </c>
      <c r="I17" s="4">
        <v>1</v>
      </c>
      <c r="J17" s="2" t="str">
        <f t="shared" si="1"/>
        <v>D</v>
      </c>
      <c r="L17" s="3">
        <v>14</v>
      </c>
      <c r="M17" s="10" t="s">
        <v>62</v>
      </c>
      <c r="N17" s="10" t="s">
        <v>63</v>
      </c>
      <c r="O17" s="67"/>
    </row>
    <row r="18" spans="1:15" ht="14.5" x14ac:dyDescent="0.35">
      <c r="A18" s="3">
        <v>13</v>
      </c>
      <c r="B18" s="41"/>
      <c r="C18" s="41"/>
      <c r="D18" s="2">
        <f>Harian!N18</f>
        <v>0</v>
      </c>
      <c r="E18" s="2">
        <f>kuis!N18</f>
        <v>0</v>
      </c>
      <c r="F18" s="2">
        <v>85</v>
      </c>
      <c r="G18" s="43">
        <v>50</v>
      </c>
      <c r="H18" s="2">
        <f t="shared" si="3"/>
        <v>44</v>
      </c>
      <c r="I18" s="4">
        <v>1</v>
      </c>
      <c r="J18" s="2" t="str">
        <f t="shared" si="1"/>
        <v>D</v>
      </c>
      <c r="L18" s="3">
        <v>15</v>
      </c>
      <c r="M18" s="10" t="s">
        <v>66</v>
      </c>
      <c r="N18" s="10" t="s">
        <v>24</v>
      </c>
    </row>
    <row r="19" spans="1:15" ht="14.5" x14ac:dyDescent="0.35">
      <c r="A19" s="3">
        <v>14</v>
      </c>
      <c r="B19" s="41"/>
      <c r="C19" s="41"/>
      <c r="D19" s="2">
        <f>Harian!N19</f>
        <v>0</v>
      </c>
      <c r="E19" s="2">
        <f>kuis!N19</f>
        <v>0</v>
      </c>
      <c r="F19" s="2">
        <v>85</v>
      </c>
      <c r="G19" s="43">
        <v>50</v>
      </c>
      <c r="H19" s="2">
        <f t="shared" si="3"/>
        <v>44</v>
      </c>
      <c r="I19" s="4">
        <v>1</v>
      </c>
      <c r="J19" s="2" t="str">
        <f t="shared" si="1"/>
        <v>D</v>
      </c>
      <c r="L19" s="3">
        <v>16</v>
      </c>
      <c r="M19" s="10" t="s">
        <v>67</v>
      </c>
      <c r="N19" s="10" t="s">
        <v>27</v>
      </c>
    </row>
    <row r="20" spans="1:15" ht="14.5" x14ac:dyDescent="0.35">
      <c r="A20" s="3">
        <v>15</v>
      </c>
      <c r="B20" s="41"/>
      <c r="C20" s="41"/>
      <c r="D20" s="2"/>
      <c r="E20" s="2"/>
      <c r="F20" s="2"/>
      <c r="G20" s="2"/>
      <c r="H20" s="2"/>
      <c r="I20" s="4">
        <v>1</v>
      </c>
      <c r="J20" s="2" t="str">
        <f t="shared" si="1"/>
        <v>E</v>
      </c>
    </row>
    <row r="21" spans="1:15" ht="14.5" x14ac:dyDescent="0.35">
      <c r="A21" s="3">
        <v>16</v>
      </c>
      <c r="B21" s="41"/>
      <c r="C21" s="41"/>
      <c r="D21" s="2"/>
      <c r="E21" s="2"/>
      <c r="F21" s="2"/>
      <c r="G21" s="2"/>
      <c r="H21" s="2"/>
      <c r="I21" s="4">
        <v>1</v>
      </c>
      <c r="J21" s="2" t="str">
        <f t="shared" ref="J21:J30" si="4">IF(AND(H21&gt;80,I21&gt;=80%),"A",IF(AND(H21&gt;75,I21&gt;=80%),"B+",IF(AND(H21&gt;65,I21&gt;=80%),"B",IF(AND(H21&gt;60,I21&gt;80%),"C+",IF(AND(H21&gt;50,I21&gt;=60%),"C",IF(AND(H21&gt;20,I21&gt;=60%),"D","E"))))))</f>
        <v>E</v>
      </c>
    </row>
    <row r="22" spans="1:15" ht="14.5" x14ac:dyDescent="0.35">
      <c r="A22" s="3">
        <v>17</v>
      </c>
      <c r="B22" s="41"/>
      <c r="C22" s="41"/>
      <c r="D22" s="2"/>
      <c r="E22" s="2"/>
      <c r="F22" s="2"/>
      <c r="G22" s="2"/>
      <c r="H22" s="2"/>
      <c r="I22" s="4">
        <v>1</v>
      </c>
      <c r="J22" s="2" t="str">
        <f t="shared" si="4"/>
        <v>E</v>
      </c>
    </row>
    <row r="23" spans="1:15" ht="14.5" x14ac:dyDescent="0.35">
      <c r="A23" s="3">
        <v>18</v>
      </c>
      <c r="B23" s="41"/>
      <c r="C23" s="41"/>
      <c r="D23" s="2"/>
      <c r="E23" s="2"/>
      <c r="F23" s="2"/>
      <c r="G23" s="2"/>
      <c r="H23" s="2"/>
      <c r="I23" s="4">
        <v>1</v>
      </c>
      <c r="J23" s="2" t="str">
        <f t="shared" si="4"/>
        <v>E</v>
      </c>
      <c r="L23" s="69" t="s">
        <v>68</v>
      </c>
      <c r="M23" s="70"/>
    </row>
    <row r="24" spans="1:15" ht="14.5" x14ac:dyDescent="0.35">
      <c r="A24" s="3">
        <v>19</v>
      </c>
      <c r="B24" s="41"/>
      <c r="C24" s="41"/>
      <c r="D24" s="2"/>
      <c r="E24" s="2"/>
      <c r="F24" s="2"/>
      <c r="G24" s="2"/>
      <c r="H24" s="2"/>
      <c r="I24" s="4">
        <v>1</v>
      </c>
      <c r="J24" s="2" t="str">
        <f t="shared" si="4"/>
        <v>E</v>
      </c>
      <c r="L24" s="70"/>
      <c r="M24" s="70"/>
    </row>
    <row r="25" spans="1:15" ht="14.5" x14ac:dyDescent="0.35">
      <c r="A25" s="3">
        <v>20</v>
      </c>
      <c r="B25" s="41"/>
      <c r="C25" s="41"/>
      <c r="D25" s="2"/>
      <c r="E25" s="2"/>
      <c r="F25" s="2"/>
      <c r="G25" s="2"/>
      <c r="H25" s="2"/>
      <c r="I25" s="4">
        <v>1</v>
      </c>
      <c r="J25" s="2" t="str">
        <f t="shared" si="4"/>
        <v>E</v>
      </c>
      <c r="L25" s="70"/>
      <c r="M25" s="70"/>
    </row>
    <row r="26" spans="1:15" ht="14.5" x14ac:dyDescent="0.35">
      <c r="A26" s="3">
        <v>21</v>
      </c>
      <c r="B26" s="41"/>
      <c r="C26" s="41"/>
      <c r="D26" s="2"/>
      <c r="E26" s="2"/>
      <c r="F26" s="2"/>
      <c r="G26" s="2"/>
      <c r="H26" s="2"/>
      <c r="I26" s="4">
        <v>1</v>
      </c>
      <c r="J26" s="2" t="str">
        <f t="shared" si="4"/>
        <v>E</v>
      </c>
    </row>
    <row r="27" spans="1:15" ht="14.5" x14ac:dyDescent="0.35">
      <c r="A27" s="3">
        <v>22</v>
      </c>
      <c r="B27" s="41"/>
      <c r="C27" s="41"/>
      <c r="D27" s="2"/>
      <c r="E27" s="2"/>
      <c r="F27" s="2"/>
      <c r="G27" s="2"/>
      <c r="H27" s="2"/>
      <c r="I27" s="4">
        <v>1</v>
      </c>
      <c r="J27" s="2" t="str">
        <f t="shared" si="4"/>
        <v>E</v>
      </c>
    </row>
    <row r="28" spans="1:15" ht="14.5" x14ac:dyDescent="0.35">
      <c r="A28" s="3">
        <v>23</v>
      </c>
      <c r="B28" s="41"/>
      <c r="C28" s="41"/>
      <c r="D28" s="2"/>
      <c r="E28" s="2"/>
      <c r="F28" s="2"/>
      <c r="G28" s="2"/>
      <c r="H28" s="2"/>
      <c r="I28" s="4">
        <v>1</v>
      </c>
      <c r="J28" s="2" t="str">
        <f t="shared" si="4"/>
        <v>E</v>
      </c>
    </row>
    <row r="29" spans="1:15" ht="14.5" x14ac:dyDescent="0.35">
      <c r="A29" s="3">
        <v>24</v>
      </c>
      <c r="B29" s="41"/>
      <c r="C29" s="41"/>
      <c r="D29" s="2"/>
      <c r="E29" s="2"/>
      <c r="F29" s="2"/>
      <c r="G29" s="2"/>
      <c r="H29" s="2"/>
      <c r="I29" s="4">
        <v>1</v>
      </c>
      <c r="J29" s="2" t="str">
        <f t="shared" si="4"/>
        <v>E</v>
      </c>
    </row>
    <row r="30" spans="1:15" ht="14.5" x14ac:dyDescent="0.35">
      <c r="A30" s="3">
        <v>25</v>
      </c>
      <c r="B30" s="41"/>
      <c r="C30" s="41"/>
      <c r="D30" s="2"/>
      <c r="E30" s="2"/>
      <c r="F30" s="2"/>
      <c r="G30" s="2"/>
      <c r="H30" s="2"/>
      <c r="I30" s="4">
        <v>1</v>
      </c>
      <c r="J30" s="2" t="str">
        <f t="shared" si="4"/>
        <v>E</v>
      </c>
      <c r="L30" s="19"/>
      <c r="M30" s="19"/>
      <c r="N30" s="19"/>
      <c r="O30" s="19"/>
    </row>
    <row r="31" spans="1:15" x14ac:dyDescent="0.3">
      <c r="L31" s="19"/>
      <c r="M31" s="19"/>
      <c r="N31" s="19"/>
      <c r="O31" s="19"/>
    </row>
    <row r="35" spans="2:11" x14ac:dyDescent="0.3">
      <c r="B35" s="49" t="s">
        <v>39</v>
      </c>
      <c r="C35" s="49"/>
      <c r="D35" s="8"/>
      <c r="E35" s="12" t="s">
        <v>40</v>
      </c>
      <c r="F35" s="19"/>
      <c r="G35" s="12"/>
      <c r="H35" s="50" t="s">
        <v>41</v>
      </c>
      <c r="I35" s="50"/>
      <c r="J35" s="50" t="s">
        <v>42</v>
      </c>
      <c r="K35" s="50"/>
    </row>
    <row r="36" spans="2:11" x14ac:dyDescent="0.3">
      <c r="B36" s="9" t="s">
        <v>13</v>
      </c>
      <c r="C36" s="10" t="s">
        <v>43</v>
      </c>
      <c r="D36" s="8"/>
      <c r="E36" s="50"/>
      <c r="F36" s="50"/>
      <c r="G36" s="12"/>
      <c r="H36" s="68" t="str">
        <f>A1</f>
        <v>Praktikum Algoritma Pemrograman II</v>
      </c>
      <c r="I36" s="68"/>
      <c r="J36" s="68" t="str">
        <f>H36</f>
        <v>Praktikum Algoritma Pemrograman II</v>
      </c>
      <c r="K36" s="68"/>
    </row>
    <row r="37" spans="2:11" x14ac:dyDescent="0.3">
      <c r="B37" s="9" t="s">
        <v>16</v>
      </c>
      <c r="C37" s="10" t="s">
        <v>44</v>
      </c>
    </row>
    <row r="38" spans="2:11" x14ac:dyDescent="0.3">
      <c r="B38" s="9" t="s">
        <v>19</v>
      </c>
      <c r="C38" s="10" t="s">
        <v>45</v>
      </c>
    </row>
    <row r="39" spans="2:11" x14ac:dyDescent="0.3">
      <c r="B39" s="9" t="s">
        <v>22</v>
      </c>
      <c r="C39" s="10" t="s">
        <v>46</v>
      </c>
    </row>
    <row r="40" spans="2:11" x14ac:dyDescent="0.3">
      <c r="B40" s="9" t="s">
        <v>25</v>
      </c>
      <c r="C40" s="10" t="s">
        <v>47</v>
      </c>
      <c r="D40" s="44" t="s">
        <v>56</v>
      </c>
      <c r="E40" s="45"/>
      <c r="F40" s="45"/>
      <c r="G40" s="20"/>
      <c r="H40" s="43"/>
      <c r="I40" s="43"/>
      <c r="J40" s="43"/>
      <c r="K40" s="43"/>
    </row>
  </sheetData>
  <mergeCells count="16">
    <mergeCell ref="L23:M25"/>
    <mergeCell ref="A1:J1"/>
    <mergeCell ref="I2:J2"/>
    <mergeCell ref="A3:A5"/>
    <mergeCell ref="B3:B5"/>
    <mergeCell ref="C3:C5"/>
    <mergeCell ref="H3:H4"/>
    <mergeCell ref="I3:I5"/>
    <mergeCell ref="J3:J5"/>
    <mergeCell ref="D3:G3"/>
    <mergeCell ref="B35:C35"/>
    <mergeCell ref="H35:I35"/>
    <mergeCell ref="J35:K35"/>
    <mergeCell ref="E36:F36"/>
    <mergeCell ref="H36:I36"/>
    <mergeCell ref="J36:K36"/>
  </mergeCells>
  <conditionalFormatting sqref="J6:J30">
    <cfRule type="cellIs" dxfId="14" priority="16" operator="equal">
      <formula>"E"</formula>
    </cfRule>
    <cfRule type="cellIs" dxfId="13" priority="17" operator="equal">
      <formula>"E"</formula>
    </cfRule>
    <cfRule type="cellIs" dxfId="12" priority="18" operator="equal">
      <formula>"E"</formula>
    </cfRule>
  </conditionalFormatting>
  <conditionalFormatting sqref="I7:I30">
    <cfRule type="cellIs" dxfId="11" priority="6" operator="lessThan">
      <formula>0.6</formula>
    </cfRule>
    <cfRule type="cellIs" dxfId="10" priority="7" operator="greaterThanOrEqual">
      <formula>0.8</formula>
    </cfRule>
    <cfRule type="cellIs" dxfId="9" priority="8" operator="between">
      <formula>0.6</formula>
      <formula>0.79</formula>
    </cfRule>
  </conditionalFormatting>
  <conditionalFormatting sqref="I6">
    <cfRule type="cellIs" dxfId="8" priority="2" operator="lessThan">
      <formula>0.6</formula>
    </cfRule>
    <cfRule type="cellIs" dxfId="7" priority="3" operator="greaterThanOrEqual">
      <formula>0.8</formula>
    </cfRule>
    <cfRule type="cellIs" dxfId="6" priority="4" operator="between">
      <formula>0.6</formula>
      <formula>0.79</formula>
    </cfRule>
  </conditionalFormatting>
  <dataValidations count="1">
    <dataValidation type="list" showInputMessage="1" showErrorMessage="1" sqref="A1">
      <formula1>$M$5:$M$19</formula1>
    </dataValidation>
  </dataValidations>
  <pageMargins left="0.7" right="0.7" top="0.75" bottom="0.75" header="0.3" footer="0.3"/>
  <pageSetup paperSize="9" orientation="landscape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95FAD089-FFE4-45C6-A4D5-A6C235072DEC}">
            <xm:f>NOT(ISERROR(SEARCH($K$2,I7)))</xm:f>
            <xm:f>$K$2</xm:f>
            <x14:dxf/>
          </x14:cfRule>
          <xm:sqref>I7:I30</xm:sqref>
        </x14:conditionalFormatting>
        <x14:conditionalFormatting xmlns:xm="http://schemas.microsoft.com/office/excel/2006/main">
          <x14:cfRule type="containsText" priority="1" operator="containsText" id="{C22055C1-0876-41C1-BADC-86FE11D49903}">
            <xm:f>NOT(ISERROR(SEARCH($K$2,I6)))</xm:f>
            <xm:f>$K$2</xm:f>
            <x14:dxf/>
          </x14:cfRule>
          <xm:sqref>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"/>
    </sheetView>
  </sheetViews>
  <sheetFormatPr defaultRowHeight="14.5" x14ac:dyDescent="0.35"/>
  <cols>
    <col min="1" max="1" width="13.453125" style="1" customWidth="1"/>
    <col min="2" max="2" width="33.1796875" customWidth="1"/>
    <col min="12" max="13" width="9.1796875" customWidth="1"/>
  </cols>
  <sheetData>
    <row r="1" spans="1:14" ht="15.5" x14ac:dyDescent="0.35">
      <c r="A1" s="55" t="str">
        <f>'NILAI AKHIR'!A1:J1</f>
        <v>Praktikum Algoritma Pemrograman II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15.5" x14ac:dyDescent="0.35">
      <c r="A2" s="13" t="s">
        <v>0</v>
      </c>
      <c r="B2" s="14" t="str">
        <f>'NILAI AKHIR'!C2</f>
        <v>A</v>
      </c>
      <c r="C2" s="15"/>
      <c r="D2" s="15"/>
      <c r="E2" s="15"/>
      <c r="F2" s="15"/>
      <c r="G2" s="15"/>
      <c r="H2" s="15"/>
      <c r="I2" s="15"/>
      <c r="J2" s="15"/>
      <c r="K2" s="16"/>
      <c r="L2" s="15"/>
      <c r="M2" s="15"/>
      <c r="N2" s="16"/>
    </row>
    <row r="3" spans="1:14" x14ac:dyDescent="0.35">
      <c r="A3" s="56" t="s">
        <v>3</v>
      </c>
      <c r="B3" s="57" t="s">
        <v>4</v>
      </c>
      <c r="C3" s="58" t="s">
        <v>52</v>
      </c>
      <c r="D3" s="58"/>
      <c r="E3" s="58"/>
      <c r="F3" s="58"/>
      <c r="G3" s="58"/>
      <c r="H3" s="58"/>
      <c r="I3" s="58"/>
      <c r="J3" s="58"/>
      <c r="K3" s="58"/>
      <c r="L3" s="58"/>
      <c r="M3" s="17"/>
      <c r="N3" s="57" t="s">
        <v>6</v>
      </c>
    </row>
    <row r="4" spans="1:14" x14ac:dyDescent="0.35">
      <c r="A4" s="56"/>
      <c r="B4" s="57"/>
      <c r="C4" s="59">
        <v>1</v>
      </c>
      <c r="D4" s="59">
        <v>2</v>
      </c>
      <c r="E4" s="59">
        <v>3</v>
      </c>
      <c r="F4" s="59">
        <v>4</v>
      </c>
      <c r="G4" s="59">
        <v>5</v>
      </c>
      <c r="H4" s="59">
        <v>6</v>
      </c>
      <c r="I4" s="59">
        <v>7</v>
      </c>
      <c r="J4" s="59">
        <v>8</v>
      </c>
      <c r="K4" s="59">
        <v>9</v>
      </c>
      <c r="L4" s="59">
        <v>10</v>
      </c>
      <c r="M4" s="17"/>
      <c r="N4" s="57"/>
    </row>
    <row r="5" spans="1:14" x14ac:dyDescent="0.35">
      <c r="A5" s="56"/>
      <c r="B5" s="57"/>
      <c r="C5" s="60"/>
      <c r="D5" s="60"/>
      <c r="E5" s="60"/>
      <c r="F5" s="60"/>
      <c r="G5" s="60"/>
      <c r="H5" s="60"/>
      <c r="I5" s="60"/>
      <c r="J5" s="60"/>
      <c r="K5" s="60"/>
      <c r="L5" s="60"/>
      <c r="M5" s="17"/>
      <c r="N5" s="57"/>
    </row>
    <row r="6" spans="1:14" x14ac:dyDescent="0.35">
      <c r="A6" s="24">
        <f>'NILAI AKHIR'!B6</f>
        <v>123140050</v>
      </c>
      <c r="B6" s="23" t="str">
        <f>'NILAI AKHIR'!C6</f>
        <v>Randa Hidayat</v>
      </c>
      <c r="C6" s="18">
        <v>90</v>
      </c>
      <c r="D6" s="18">
        <v>90</v>
      </c>
      <c r="E6" s="18">
        <v>90</v>
      </c>
      <c r="F6" s="18">
        <v>90</v>
      </c>
      <c r="G6" s="18">
        <v>90</v>
      </c>
      <c r="H6" s="18">
        <v>90</v>
      </c>
      <c r="I6" s="18">
        <v>90</v>
      </c>
      <c r="J6" s="18">
        <v>90</v>
      </c>
      <c r="K6" s="18">
        <v>90</v>
      </c>
      <c r="L6" s="18">
        <v>90</v>
      </c>
      <c r="M6" s="3">
        <f>AVERAGE(C6:L6)</f>
        <v>90</v>
      </c>
      <c r="N6" s="2">
        <f>IF(ISERR(M6),0,M6)</f>
        <v>90</v>
      </c>
    </row>
    <row r="7" spans="1:14" x14ac:dyDescent="0.35">
      <c r="A7" s="24">
        <f>'NILAI AKHIR'!B7</f>
        <v>123140051</v>
      </c>
      <c r="B7" s="23" t="str">
        <f>'NILAI AKHIR'!C7</f>
        <v>Luhsita Gading</v>
      </c>
      <c r="C7" s="18">
        <v>90</v>
      </c>
      <c r="D7" s="18">
        <v>90</v>
      </c>
      <c r="E7" s="18">
        <v>90</v>
      </c>
      <c r="F7" s="18">
        <v>90</v>
      </c>
      <c r="G7" s="18">
        <v>90</v>
      </c>
      <c r="H7" s="18">
        <v>90</v>
      </c>
      <c r="I7" s="18">
        <v>90</v>
      </c>
      <c r="J7" s="18">
        <v>90</v>
      </c>
      <c r="K7" s="18">
        <v>90</v>
      </c>
      <c r="L7" s="18">
        <v>90</v>
      </c>
      <c r="M7" s="3">
        <f t="shared" ref="M7:M18" si="0">AVERAGE(C7:L7)</f>
        <v>90</v>
      </c>
      <c r="N7" s="2">
        <f t="shared" ref="N7:N18" si="1">IF(ISERR(M7),0,M7)</f>
        <v>90</v>
      </c>
    </row>
    <row r="8" spans="1:14" x14ac:dyDescent="0.35">
      <c r="A8" s="24">
        <f>'NILAI AKHIR'!B8</f>
        <v>123140052</v>
      </c>
      <c r="B8" s="23" t="str">
        <f>'NILAI AKHIR'!C8</f>
        <v>Rindam Irianti</v>
      </c>
      <c r="C8" s="18">
        <v>90</v>
      </c>
      <c r="D8" s="18">
        <v>90</v>
      </c>
      <c r="E8" s="18">
        <v>90</v>
      </c>
      <c r="F8" s="18">
        <v>90</v>
      </c>
      <c r="G8" s="18">
        <v>90</v>
      </c>
      <c r="H8" s="18">
        <v>90</v>
      </c>
      <c r="I8" s="18">
        <v>90</v>
      </c>
      <c r="J8" s="18">
        <v>90</v>
      </c>
      <c r="K8" s="18">
        <v>90</v>
      </c>
      <c r="L8" s="18">
        <v>90</v>
      </c>
      <c r="M8" s="3">
        <f t="shared" si="0"/>
        <v>90</v>
      </c>
      <c r="N8" s="2">
        <f t="shared" si="1"/>
        <v>90</v>
      </c>
    </row>
    <row r="9" spans="1:14" x14ac:dyDescent="0.35">
      <c r="A9" s="24">
        <f>'NILAI AKHIR'!B9</f>
        <v>0</v>
      </c>
      <c r="B9" s="23">
        <f>'NILAI AKHIR'!C9</f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3"/>
      <c r="N9" s="2"/>
    </row>
    <row r="10" spans="1:14" x14ac:dyDescent="0.35">
      <c r="A10" s="24">
        <f>'NILAI AKHIR'!B10</f>
        <v>0</v>
      </c>
      <c r="B10" s="23">
        <f>'NILAI AKHIR'!C10</f>
        <v>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"/>
      <c r="N10" s="2"/>
    </row>
    <row r="11" spans="1:14" x14ac:dyDescent="0.35">
      <c r="A11" s="24">
        <f>'NILAI AKHIR'!B11</f>
        <v>0</v>
      </c>
      <c r="B11" s="23">
        <f>'NILAI AKHIR'!C11</f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"/>
      <c r="N11" s="2"/>
    </row>
    <row r="12" spans="1:14" x14ac:dyDescent="0.35">
      <c r="A12" s="24">
        <f>'NILAI AKHIR'!B12</f>
        <v>0</v>
      </c>
      <c r="B12" s="23">
        <f>'NILAI AKHIR'!C12</f>
        <v>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"/>
      <c r="N12" s="2"/>
    </row>
    <row r="13" spans="1:14" x14ac:dyDescent="0.35">
      <c r="A13" s="24">
        <f>'NILAI AKHIR'!B13</f>
        <v>0</v>
      </c>
      <c r="B13" s="23">
        <f>'NILAI AKHIR'!C13</f>
        <v>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3"/>
      <c r="N13" s="2"/>
    </row>
    <row r="14" spans="1:14" x14ac:dyDescent="0.35">
      <c r="A14" s="24">
        <f>'NILAI AKHIR'!B14</f>
        <v>0</v>
      </c>
      <c r="B14" s="23">
        <f>'NILAI AKHIR'!C14</f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3"/>
      <c r="N14" s="2"/>
    </row>
    <row r="15" spans="1:14" x14ac:dyDescent="0.35">
      <c r="A15" s="24">
        <f>'NILAI AKHIR'!B15</f>
        <v>0</v>
      </c>
      <c r="B15" s="23">
        <f>'NILAI AKHIR'!C15</f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3"/>
      <c r="N15" s="2"/>
    </row>
    <row r="16" spans="1:14" x14ac:dyDescent="0.35">
      <c r="A16" s="24">
        <f>'NILAI AKHIR'!B16</f>
        <v>0</v>
      </c>
      <c r="B16" s="23">
        <f>'NILAI AKHIR'!C16</f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3"/>
      <c r="N16" s="2"/>
    </row>
    <row r="17" spans="1:14" x14ac:dyDescent="0.35">
      <c r="A17" s="24">
        <f>'NILAI AKHIR'!B17</f>
        <v>0</v>
      </c>
      <c r="B17" s="23">
        <f>'NILAI AKHIR'!C17</f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3"/>
      <c r="N17" s="2"/>
    </row>
    <row r="18" spans="1:14" x14ac:dyDescent="0.35">
      <c r="A18" s="24">
        <f>'NILAI AKHIR'!B18</f>
        <v>0</v>
      </c>
      <c r="B18" s="23">
        <f>'NILAI AKHIR'!C18</f>
        <v>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3"/>
      <c r="N18" s="2"/>
    </row>
    <row r="19" spans="1:14" x14ac:dyDescent="0.35">
      <c r="A19" s="24">
        <f>'NILAI AKHIR'!B19</f>
        <v>0</v>
      </c>
      <c r="B19" s="23">
        <f>'NILAI AKHIR'!C19</f>
        <v>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3"/>
      <c r="N19" s="2"/>
    </row>
    <row r="20" spans="1:14" x14ac:dyDescent="0.35">
      <c r="A20" s="24">
        <f>'NILAI AKHIR'!B20</f>
        <v>0</v>
      </c>
      <c r="B20" s="23">
        <f>'NILAI AKHIR'!C20</f>
        <v>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"/>
      <c r="N20" s="2"/>
    </row>
    <row r="21" spans="1:14" x14ac:dyDescent="0.35">
      <c r="A21" s="24">
        <f>'NILAI AKHIR'!B21</f>
        <v>0</v>
      </c>
      <c r="B21" s="23">
        <f>'NILAI AKHIR'!C21</f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3"/>
      <c r="N21" s="2"/>
    </row>
    <row r="22" spans="1:14" x14ac:dyDescent="0.35">
      <c r="A22" s="24">
        <f>'NILAI AKHIR'!B22</f>
        <v>0</v>
      </c>
      <c r="B22" s="23">
        <f>'NILAI AKHIR'!C22</f>
        <v>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"/>
      <c r="N22" s="2"/>
    </row>
    <row r="23" spans="1:14" x14ac:dyDescent="0.35">
      <c r="A23" s="24">
        <f>'NILAI AKHIR'!B23</f>
        <v>0</v>
      </c>
      <c r="B23" s="23">
        <f>'NILAI AKHIR'!C23</f>
        <v>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3"/>
      <c r="N23" s="2"/>
    </row>
    <row r="24" spans="1:14" x14ac:dyDescent="0.35">
      <c r="A24" s="24"/>
      <c r="B24" s="23"/>
      <c r="C24" s="38"/>
      <c r="D24" s="38"/>
      <c r="E24" s="22"/>
      <c r="F24" s="22"/>
      <c r="G24" s="18"/>
      <c r="H24" s="18"/>
      <c r="I24" s="18"/>
      <c r="J24" s="18"/>
      <c r="K24" s="18"/>
      <c r="L24" s="18"/>
      <c r="M24" s="3"/>
      <c r="N24" s="2"/>
    </row>
    <row r="25" spans="1:14" x14ac:dyDescent="0.35">
      <c r="A25" s="24"/>
      <c r="B25" s="23"/>
      <c r="C25" s="38"/>
      <c r="D25" s="38"/>
      <c r="E25" s="22"/>
      <c r="F25" s="22"/>
      <c r="G25" s="18"/>
      <c r="H25" s="18"/>
      <c r="I25" s="18"/>
      <c r="J25" s="18"/>
      <c r="K25" s="18"/>
      <c r="L25" s="18"/>
      <c r="M25" s="3"/>
      <c r="N25" s="2"/>
    </row>
    <row r="26" spans="1:14" x14ac:dyDescent="0.35">
      <c r="A26" s="24"/>
      <c r="B26" s="23"/>
      <c r="C26" s="38"/>
      <c r="D26" s="38"/>
      <c r="E26" s="22"/>
      <c r="F26" s="22"/>
      <c r="G26" s="18"/>
      <c r="H26" s="18"/>
      <c r="I26" s="18"/>
      <c r="J26" s="18"/>
      <c r="K26" s="18"/>
      <c r="L26" s="18"/>
      <c r="M26" s="3"/>
      <c r="N26" s="2"/>
    </row>
    <row r="27" spans="1:14" x14ac:dyDescent="0.35">
      <c r="A27" s="24"/>
      <c r="B27" s="23"/>
      <c r="C27" s="38"/>
      <c r="D27" s="38"/>
      <c r="E27" s="22"/>
      <c r="F27" s="22"/>
      <c r="G27" s="18"/>
      <c r="H27" s="18"/>
      <c r="I27" s="18"/>
      <c r="J27" s="18"/>
      <c r="K27" s="18"/>
      <c r="L27" s="18"/>
      <c r="M27" s="3"/>
      <c r="N27" s="2"/>
    </row>
    <row r="28" spans="1:14" x14ac:dyDescent="0.35">
      <c r="A28" s="24"/>
      <c r="B28" s="23"/>
      <c r="C28" s="38"/>
      <c r="D28" s="38"/>
      <c r="E28" s="22"/>
      <c r="F28" s="22"/>
      <c r="G28" s="18"/>
      <c r="H28" s="18"/>
      <c r="I28" s="18"/>
      <c r="J28" s="18"/>
      <c r="K28" s="18"/>
      <c r="L28" s="18"/>
      <c r="M28" s="3"/>
      <c r="N28" s="2"/>
    </row>
    <row r="29" spans="1:14" x14ac:dyDescent="0.35">
      <c r="B29" s="40"/>
    </row>
    <row r="30" spans="1:14" x14ac:dyDescent="0.35">
      <c r="B30" s="40"/>
    </row>
    <row r="31" spans="1:14" x14ac:dyDescent="0.35">
      <c r="B31" s="40"/>
    </row>
    <row r="32" spans="1:14" x14ac:dyDescent="0.35">
      <c r="B32" s="40"/>
    </row>
  </sheetData>
  <mergeCells count="15">
    <mergeCell ref="A1:N1"/>
    <mergeCell ref="A3:A5"/>
    <mergeCell ref="B3:B5"/>
    <mergeCell ref="C3:L3"/>
    <mergeCell ref="N3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30.453125" customWidth="1"/>
    <col min="13" max="13" width="9.1796875" hidden="1" customWidth="1"/>
  </cols>
  <sheetData>
    <row r="1" spans="1:15" x14ac:dyDescent="0.35">
      <c r="A1" s="61" t="str">
        <f>'NILAI AKHIR'!A1:J1</f>
        <v>Praktikum Algoritma Pemrograman II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5" x14ac:dyDescent="0.35">
      <c r="A2" s="25" t="s">
        <v>0</v>
      </c>
      <c r="B2" s="26" t="str">
        <f>'NILAI AKHIR'!C2</f>
        <v>A</v>
      </c>
      <c r="C2" s="27"/>
      <c r="D2" s="27"/>
      <c r="E2" s="27"/>
      <c r="F2" s="27"/>
      <c r="G2" s="27"/>
      <c r="H2" s="27"/>
      <c r="I2" s="27"/>
      <c r="J2" s="27"/>
      <c r="K2" s="28"/>
      <c r="L2" s="27"/>
      <c r="M2" s="27"/>
      <c r="N2" s="29"/>
    </row>
    <row r="3" spans="1:15" x14ac:dyDescent="0.35">
      <c r="A3" s="54" t="s">
        <v>3</v>
      </c>
      <c r="B3" s="54" t="s">
        <v>4</v>
      </c>
      <c r="C3" s="62" t="s">
        <v>49</v>
      </c>
      <c r="D3" s="62"/>
      <c r="E3" s="62"/>
      <c r="F3" s="62"/>
      <c r="G3" s="62"/>
      <c r="H3" s="62"/>
      <c r="I3" s="62"/>
      <c r="J3" s="62"/>
      <c r="K3" s="62"/>
      <c r="L3" s="62"/>
      <c r="M3" s="30"/>
      <c r="N3" s="54" t="s">
        <v>6</v>
      </c>
    </row>
    <row r="4" spans="1:15" x14ac:dyDescent="0.35">
      <c r="A4" s="54"/>
      <c r="B4" s="54"/>
      <c r="C4" s="63">
        <v>1</v>
      </c>
      <c r="D4" s="63">
        <v>2</v>
      </c>
      <c r="E4" s="63">
        <v>3</v>
      </c>
      <c r="F4" s="63">
        <v>4</v>
      </c>
      <c r="G4" s="63">
        <v>5</v>
      </c>
      <c r="H4" s="63">
        <v>6</v>
      </c>
      <c r="I4" s="63">
        <v>7</v>
      </c>
      <c r="J4" s="63">
        <v>8</v>
      </c>
      <c r="K4" s="63">
        <v>9</v>
      </c>
      <c r="L4" s="63">
        <v>10</v>
      </c>
      <c r="M4" s="30"/>
      <c r="N4" s="54"/>
    </row>
    <row r="5" spans="1:15" x14ac:dyDescent="0.35">
      <c r="A5" s="54"/>
      <c r="B5" s="54"/>
      <c r="C5" s="64"/>
      <c r="D5" s="64"/>
      <c r="E5" s="64"/>
      <c r="F5" s="64"/>
      <c r="G5" s="64"/>
      <c r="H5" s="64"/>
      <c r="I5" s="64"/>
      <c r="J5" s="64"/>
      <c r="K5" s="64"/>
      <c r="L5" s="64"/>
      <c r="M5" s="30"/>
      <c r="N5" s="54"/>
    </row>
    <row r="6" spans="1:15" x14ac:dyDescent="0.35">
      <c r="A6" s="23">
        <f>'NILAI AKHIR'!B6</f>
        <v>123140050</v>
      </c>
      <c r="B6" s="23" t="str">
        <f>'NILAI AKHIR'!C6</f>
        <v>Randa Hidayat</v>
      </c>
      <c r="C6" s="18">
        <v>55</v>
      </c>
      <c r="D6" s="18">
        <v>90</v>
      </c>
      <c r="E6" s="38"/>
      <c r="F6" s="38"/>
      <c r="G6" s="38"/>
      <c r="H6" s="18"/>
      <c r="I6" s="18"/>
      <c r="J6" s="18"/>
      <c r="K6" s="18"/>
      <c r="L6" s="18"/>
      <c r="M6" s="3">
        <f>AVERAGE(C6:L6)</f>
        <v>72.5</v>
      </c>
      <c r="N6" s="2">
        <f>IF(ISERR(M6),0,M6)</f>
        <v>72.5</v>
      </c>
    </row>
    <row r="7" spans="1:15" x14ac:dyDescent="0.35">
      <c r="A7" s="23">
        <f>'NILAI AKHIR'!B7</f>
        <v>123140051</v>
      </c>
      <c r="B7" s="23" t="str">
        <f>'NILAI AKHIR'!C7</f>
        <v>Luhsita Gading</v>
      </c>
      <c r="C7" s="18">
        <v>25</v>
      </c>
      <c r="D7" s="18">
        <v>70</v>
      </c>
      <c r="E7" s="18"/>
      <c r="F7" s="18"/>
      <c r="G7" s="18"/>
      <c r="H7" s="18"/>
      <c r="I7" s="18"/>
      <c r="J7" s="18"/>
      <c r="K7" s="18"/>
      <c r="L7" s="18"/>
      <c r="M7" s="3">
        <f t="shared" ref="M7:M23" si="0">AVERAGE(C7:L7)</f>
        <v>47.5</v>
      </c>
      <c r="N7" s="2">
        <f t="shared" ref="N7:N23" si="1">IF(ISERR(M7),0,M7)</f>
        <v>47.5</v>
      </c>
    </row>
    <row r="8" spans="1:15" x14ac:dyDescent="0.35">
      <c r="A8" s="23">
        <f>'NILAI AKHIR'!B8</f>
        <v>123140052</v>
      </c>
      <c r="B8" s="23" t="str">
        <f>'NILAI AKHIR'!C8</f>
        <v>Rindam Irianti</v>
      </c>
      <c r="C8" s="18">
        <v>35</v>
      </c>
      <c r="D8" s="18">
        <v>70</v>
      </c>
      <c r="E8" s="18"/>
      <c r="F8" s="18"/>
      <c r="G8" s="18"/>
      <c r="H8" s="18"/>
      <c r="I8" s="18"/>
      <c r="J8" s="18"/>
      <c r="K8" s="18"/>
      <c r="L8" s="18"/>
      <c r="M8" s="3">
        <f t="shared" si="0"/>
        <v>52.5</v>
      </c>
      <c r="N8" s="2">
        <f t="shared" si="1"/>
        <v>52.5</v>
      </c>
    </row>
    <row r="9" spans="1:15" x14ac:dyDescent="0.35">
      <c r="A9" s="23">
        <f>'NILAI AKHIR'!B9</f>
        <v>0</v>
      </c>
      <c r="B9" s="23">
        <f>'NILAI AKHIR'!C9</f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3" t="e">
        <f t="shared" si="0"/>
        <v>#DIV/0!</v>
      </c>
      <c r="N9" s="2">
        <f t="shared" si="1"/>
        <v>0</v>
      </c>
    </row>
    <row r="10" spans="1:15" x14ac:dyDescent="0.35">
      <c r="A10" s="23">
        <f>'NILAI AKHIR'!B10</f>
        <v>0</v>
      </c>
      <c r="B10" s="23">
        <f>'NILAI AKHIR'!C10</f>
        <v>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" t="e">
        <f t="shared" si="0"/>
        <v>#DIV/0!</v>
      </c>
      <c r="N10" s="2">
        <f t="shared" si="1"/>
        <v>0</v>
      </c>
      <c r="O10" s="39"/>
    </row>
    <row r="11" spans="1:15" x14ac:dyDescent="0.35">
      <c r="A11" s="23">
        <f>'NILAI AKHIR'!B11</f>
        <v>0</v>
      </c>
      <c r="B11" s="23">
        <f>'NILAI AKHIR'!C11</f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" t="e">
        <f t="shared" si="0"/>
        <v>#DIV/0!</v>
      </c>
      <c r="N11" s="2">
        <f t="shared" si="1"/>
        <v>0</v>
      </c>
      <c r="O11" s="39"/>
    </row>
    <row r="12" spans="1:15" x14ac:dyDescent="0.35">
      <c r="A12" s="23">
        <f>'NILAI AKHIR'!B12</f>
        <v>0</v>
      </c>
      <c r="B12" s="23">
        <f>'NILAI AKHIR'!C12</f>
        <v>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" t="e">
        <f t="shared" si="0"/>
        <v>#DIV/0!</v>
      </c>
      <c r="N12" s="2">
        <f t="shared" si="1"/>
        <v>0</v>
      </c>
      <c r="O12" s="39"/>
    </row>
    <row r="13" spans="1:15" x14ac:dyDescent="0.35">
      <c r="A13" s="23">
        <f>'NILAI AKHIR'!B13</f>
        <v>0</v>
      </c>
      <c r="B13" s="23">
        <f>'NILAI AKHIR'!C13</f>
        <v>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3" t="e">
        <f t="shared" si="0"/>
        <v>#DIV/0!</v>
      </c>
      <c r="N13" s="2">
        <f t="shared" si="1"/>
        <v>0</v>
      </c>
    </row>
    <row r="14" spans="1:15" x14ac:dyDescent="0.35">
      <c r="A14" s="23">
        <f>'NILAI AKHIR'!B14</f>
        <v>0</v>
      </c>
      <c r="B14" s="23">
        <f>'NILAI AKHIR'!C14</f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3" t="e">
        <f t="shared" si="0"/>
        <v>#DIV/0!</v>
      </c>
      <c r="N14" s="2">
        <f t="shared" si="1"/>
        <v>0</v>
      </c>
    </row>
    <row r="15" spans="1:15" x14ac:dyDescent="0.35">
      <c r="A15" s="23">
        <f>'NILAI AKHIR'!B15</f>
        <v>0</v>
      </c>
      <c r="B15" s="23">
        <f>'NILAI AKHIR'!C15</f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3" t="e">
        <f t="shared" si="0"/>
        <v>#DIV/0!</v>
      </c>
      <c r="N15" s="2">
        <f t="shared" si="1"/>
        <v>0</v>
      </c>
      <c r="O15" s="39"/>
    </row>
    <row r="16" spans="1:15" x14ac:dyDescent="0.35">
      <c r="A16" s="23">
        <f>'NILAI AKHIR'!B16</f>
        <v>0</v>
      </c>
      <c r="B16" s="23">
        <f>'NILAI AKHIR'!C16</f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3" t="e">
        <f t="shared" si="0"/>
        <v>#DIV/0!</v>
      </c>
      <c r="N16" s="2">
        <f t="shared" si="1"/>
        <v>0</v>
      </c>
    </row>
    <row r="17" spans="1:15" x14ac:dyDescent="0.35">
      <c r="A17" s="23">
        <f>'NILAI AKHIR'!B17</f>
        <v>0</v>
      </c>
      <c r="B17" s="23">
        <f>'NILAI AKHIR'!C17</f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3" t="e">
        <f t="shared" si="0"/>
        <v>#DIV/0!</v>
      </c>
      <c r="N17" s="2">
        <f t="shared" si="1"/>
        <v>0</v>
      </c>
    </row>
    <row r="18" spans="1:15" x14ac:dyDescent="0.35">
      <c r="A18" s="23">
        <f>'NILAI AKHIR'!B18</f>
        <v>0</v>
      </c>
      <c r="B18" s="23">
        <f>'NILAI AKHIR'!C18</f>
        <v>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3" t="e">
        <f t="shared" si="0"/>
        <v>#DIV/0!</v>
      </c>
      <c r="N18" s="2">
        <f t="shared" si="1"/>
        <v>0</v>
      </c>
    </row>
    <row r="19" spans="1:15" x14ac:dyDescent="0.35">
      <c r="A19" s="23">
        <f>'NILAI AKHIR'!B19</f>
        <v>0</v>
      </c>
      <c r="B19" s="23">
        <f>'NILAI AKHIR'!C19</f>
        <v>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3" t="e">
        <f t="shared" si="0"/>
        <v>#DIV/0!</v>
      </c>
      <c r="N19" s="2">
        <f t="shared" si="1"/>
        <v>0</v>
      </c>
    </row>
    <row r="20" spans="1:15" x14ac:dyDescent="0.35">
      <c r="A20" s="23">
        <f>'NILAI AKHIR'!B20</f>
        <v>0</v>
      </c>
      <c r="B20" s="23">
        <f>'NILAI AKHIR'!C20</f>
        <v>0</v>
      </c>
      <c r="C20" s="38"/>
      <c r="D20" s="18"/>
      <c r="E20" s="18"/>
      <c r="F20" s="18"/>
      <c r="G20" s="18"/>
      <c r="H20" s="18"/>
      <c r="I20" s="18"/>
      <c r="J20" s="18"/>
      <c r="K20" s="18"/>
      <c r="L20" s="18"/>
      <c r="M20" s="3" t="e">
        <f t="shared" si="0"/>
        <v>#DIV/0!</v>
      </c>
      <c r="N20" s="2">
        <f t="shared" si="1"/>
        <v>0</v>
      </c>
    </row>
    <row r="21" spans="1:15" x14ac:dyDescent="0.35">
      <c r="A21" s="23">
        <f>'NILAI AKHIR'!B21</f>
        <v>0</v>
      </c>
      <c r="B21" s="23">
        <f>'NILAI AKHIR'!C21</f>
        <v>0</v>
      </c>
      <c r="C21" s="38"/>
      <c r="D21" s="18"/>
      <c r="E21" s="18"/>
      <c r="F21" s="18"/>
      <c r="G21" s="18"/>
      <c r="H21" s="18"/>
      <c r="I21" s="18"/>
      <c r="J21" s="18"/>
      <c r="K21" s="18"/>
      <c r="L21" s="18"/>
      <c r="M21" s="3" t="e">
        <f t="shared" si="0"/>
        <v>#DIV/0!</v>
      </c>
      <c r="N21" s="2">
        <f t="shared" si="1"/>
        <v>0</v>
      </c>
      <c r="O21" s="39"/>
    </row>
    <row r="22" spans="1:15" x14ac:dyDescent="0.35">
      <c r="A22" s="23">
        <f>'NILAI AKHIR'!B22</f>
        <v>0</v>
      </c>
      <c r="B22" s="23">
        <f>'NILAI AKHIR'!C22</f>
        <v>0</v>
      </c>
      <c r="C22" s="38"/>
      <c r="D22" s="18"/>
      <c r="E22" s="18"/>
      <c r="F22" s="18"/>
      <c r="G22" s="18"/>
      <c r="H22" s="18"/>
      <c r="I22" s="18"/>
      <c r="J22" s="18"/>
      <c r="K22" s="18"/>
      <c r="L22" s="18"/>
      <c r="M22" s="3" t="e">
        <f t="shared" si="0"/>
        <v>#DIV/0!</v>
      </c>
      <c r="N22" s="2">
        <f t="shared" si="1"/>
        <v>0</v>
      </c>
    </row>
    <row r="23" spans="1:15" x14ac:dyDescent="0.35">
      <c r="A23" s="23">
        <f>'NILAI AKHIR'!B23</f>
        <v>0</v>
      </c>
      <c r="B23" s="23">
        <f>'NILAI AKHIR'!C23</f>
        <v>0</v>
      </c>
      <c r="C23" s="38"/>
      <c r="D23" s="18"/>
      <c r="E23" s="18"/>
      <c r="F23" s="18"/>
      <c r="G23" s="18"/>
      <c r="H23" s="18"/>
      <c r="I23" s="18"/>
      <c r="J23" s="18"/>
      <c r="K23" s="18"/>
      <c r="L23" s="18"/>
      <c r="M23" s="3" t="e">
        <f t="shared" si="0"/>
        <v>#DIV/0!</v>
      </c>
      <c r="N23" s="2">
        <f t="shared" si="1"/>
        <v>0</v>
      </c>
    </row>
    <row r="24" spans="1:15" x14ac:dyDescent="0.35">
      <c r="A24" s="23"/>
      <c r="B24" s="23"/>
      <c r="C24" s="38"/>
      <c r="D24" s="18"/>
      <c r="E24" s="18"/>
      <c r="F24" s="18"/>
      <c r="G24" s="18"/>
      <c r="H24" s="18"/>
      <c r="I24" s="18"/>
      <c r="J24" s="18"/>
      <c r="K24" s="18"/>
      <c r="L24" s="18"/>
      <c r="M24" s="3"/>
      <c r="N24" s="2"/>
    </row>
    <row r="25" spans="1:15" x14ac:dyDescent="0.35">
      <c r="A25" s="23"/>
      <c r="B25" s="23"/>
      <c r="C25" s="38"/>
      <c r="D25" s="18"/>
      <c r="E25" s="18"/>
      <c r="F25" s="18"/>
      <c r="G25" s="18"/>
      <c r="H25" s="18"/>
      <c r="I25" s="18"/>
      <c r="J25" s="18"/>
      <c r="K25" s="18"/>
      <c r="L25" s="18"/>
      <c r="M25" s="3"/>
      <c r="N25" s="2"/>
    </row>
    <row r="26" spans="1:15" x14ac:dyDescent="0.35">
      <c r="A26" s="23"/>
      <c r="B26" s="23"/>
      <c r="C26" s="37"/>
      <c r="D26" s="18"/>
      <c r="E26" s="18"/>
      <c r="F26" s="18"/>
      <c r="G26" s="18"/>
      <c r="H26" s="18"/>
      <c r="I26" s="18"/>
      <c r="J26" s="18"/>
      <c r="K26" s="18"/>
      <c r="L26" s="18"/>
      <c r="M26" s="3"/>
      <c r="N26" s="2"/>
    </row>
    <row r="27" spans="1:15" x14ac:dyDescent="0.35">
      <c r="A27" s="23"/>
      <c r="B27" s="23"/>
      <c r="C27" s="37"/>
      <c r="D27" s="18"/>
      <c r="E27" s="18"/>
      <c r="F27" s="18"/>
      <c r="G27" s="18"/>
      <c r="H27" s="18"/>
      <c r="I27" s="18"/>
      <c r="J27" s="18"/>
      <c r="K27" s="18"/>
      <c r="L27" s="18"/>
      <c r="M27" s="3"/>
      <c r="N27" s="2"/>
    </row>
    <row r="28" spans="1:15" x14ac:dyDescent="0.35">
      <c r="A28" s="23"/>
      <c r="B28" s="23"/>
      <c r="C28" s="37"/>
      <c r="D28" s="18"/>
      <c r="E28" s="18"/>
      <c r="F28" s="18"/>
      <c r="G28" s="18"/>
      <c r="H28" s="18"/>
      <c r="I28" s="18"/>
      <c r="J28" s="18"/>
      <c r="K28" s="18"/>
      <c r="L28" s="18"/>
      <c r="M28" s="3"/>
      <c r="N28" s="2"/>
    </row>
    <row r="29" spans="1:15" x14ac:dyDescent="0.35">
      <c r="A29" s="23"/>
      <c r="B29" s="23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3"/>
      <c r="N29" s="2"/>
    </row>
  </sheetData>
  <mergeCells count="15">
    <mergeCell ref="A1:N1"/>
    <mergeCell ref="A3:A5"/>
    <mergeCell ref="B3:B5"/>
    <mergeCell ref="C3:L3"/>
    <mergeCell ref="N3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 AKHIR</vt:lpstr>
      <vt:lpstr>Harian</vt:lpstr>
      <vt:lpstr>kuis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</dc:creator>
  <cp:lastModifiedBy>ceTar</cp:lastModifiedBy>
  <cp:lastPrinted>2019-05-13T07:15:10Z</cp:lastPrinted>
  <dcterms:created xsi:type="dcterms:W3CDTF">2017-10-20T12:42:30Z</dcterms:created>
  <dcterms:modified xsi:type="dcterms:W3CDTF">2019-08-25T07:04:23Z</dcterms:modified>
</cp:coreProperties>
</file>